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3-7 лет" sheetId="5" r:id="rId1"/>
    <sheet name="8-12 лет" sheetId="1" r:id="rId2"/>
    <sheet name="13 и старше" sheetId="6" r:id="rId3"/>
  </sheets>
  <calcPr calcId="125725"/>
</workbook>
</file>

<file path=xl/calcChain.xml><?xml version="1.0" encoding="utf-8"?>
<calcChain xmlns="http://schemas.openxmlformats.org/spreadsheetml/2006/main">
  <c r="G5" i="5"/>
  <c r="H5"/>
  <c r="P5"/>
  <c r="Q5" s="1"/>
  <c r="Y5"/>
  <c r="Y16" s="1"/>
  <c r="AH5"/>
  <c r="AI5" s="1"/>
  <c r="AQ5"/>
  <c r="AR5"/>
  <c r="AZ5"/>
  <c r="BA5" s="1"/>
  <c r="G6"/>
  <c r="H6" s="1"/>
  <c r="P6"/>
  <c r="P16" s="1"/>
  <c r="Y6"/>
  <c r="Z6"/>
  <c r="AH6"/>
  <c r="AI6" s="1"/>
  <c r="AQ6"/>
  <c r="AQ16" s="1"/>
  <c r="AZ6"/>
  <c r="AZ16" s="1"/>
  <c r="G7"/>
  <c r="H7"/>
  <c r="P7"/>
  <c r="Q7" s="1"/>
  <c r="Y7"/>
  <c r="Z7" s="1"/>
  <c r="AH7"/>
  <c r="AI7" s="1"/>
  <c r="AQ7"/>
  <c r="AR7"/>
  <c r="AZ7"/>
  <c r="BA7" s="1"/>
  <c r="G8"/>
  <c r="H8" s="1"/>
  <c r="P8"/>
  <c r="Q8" s="1"/>
  <c r="Y8"/>
  <c r="Z8"/>
  <c r="AH8"/>
  <c r="AI8" s="1"/>
  <c r="AQ8"/>
  <c r="AR8" s="1"/>
  <c r="AZ8"/>
  <c r="BA8" s="1"/>
  <c r="G9"/>
  <c r="H9"/>
  <c r="P9"/>
  <c r="Q9" s="1"/>
  <c r="Y9"/>
  <c r="Z9" s="1"/>
  <c r="AH9"/>
  <c r="AI9" s="1"/>
  <c r="AQ9"/>
  <c r="AR9"/>
  <c r="AZ9"/>
  <c r="BA9" s="1"/>
  <c r="G11"/>
  <c r="G17" s="1"/>
  <c r="P11"/>
  <c r="Q11" s="1"/>
  <c r="Y11"/>
  <c r="Z11"/>
  <c r="AH11"/>
  <c r="AI11" s="1"/>
  <c r="AQ11"/>
  <c r="AQ17" s="1"/>
  <c r="AZ11"/>
  <c r="BA11" s="1"/>
  <c r="G12"/>
  <c r="H12"/>
  <c r="P12"/>
  <c r="Q12" s="1"/>
  <c r="Y12"/>
  <c r="Y17" s="1"/>
  <c r="AH12"/>
  <c r="AH17" s="1"/>
  <c r="AQ12"/>
  <c r="AR12"/>
  <c r="AZ12"/>
  <c r="BA12" s="1"/>
  <c r="G13"/>
  <c r="H13" s="1"/>
  <c r="P13"/>
  <c r="Q13" s="1"/>
  <c r="Y13"/>
  <c r="Z13"/>
  <c r="AH13"/>
  <c r="AI13" s="1"/>
  <c r="AQ13"/>
  <c r="AR13" s="1"/>
  <c r="AZ13"/>
  <c r="BA13" s="1"/>
  <c r="G14"/>
  <c r="H14"/>
  <c r="P14"/>
  <c r="Q14" s="1"/>
  <c r="Y14"/>
  <c r="Z14" s="1"/>
  <c r="AH14"/>
  <c r="AI14" s="1"/>
  <c r="AQ14"/>
  <c r="AR14"/>
  <c r="AZ14"/>
  <c r="BA14" s="1"/>
  <c r="G15"/>
  <c r="H15" s="1"/>
  <c r="P15"/>
  <c r="Q15" s="1"/>
  <c r="Y15"/>
  <c r="Z15"/>
  <c r="AH15"/>
  <c r="AI15" s="1"/>
  <c r="AQ15"/>
  <c r="AR15" s="1"/>
  <c r="AZ15"/>
  <c r="BA15" s="1"/>
  <c r="C16"/>
  <c r="D16"/>
  <c r="E16"/>
  <c r="F16"/>
  <c r="G16"/>
  <c r="L16"/>
  <c r="M16"/>
  <c r="N16"/>
  <c r="O16"/>
  <c r="U16"/>
  <c r="V16"/>
  <c r="W16"/>
  <c r="X16"/>
  <c r="AD16"/>
  <c r="AE16"/>
  <c r="AF16"/>
  <c r="AG16"/>
  <c r="AH16"/>
  <c r="AM16"/>
  <c r="AN16"/>
  <c r="AO16"/>
  <c r="AP16"/>
  <c r="AV16"/>
  <c r="AW16"/>
  <c r="AX16"/>
  <c r="AY16"/>
  <c r="C17"/>
  <c r="D17"/>
  <c r="E17"/>
  <c r="F17"/>
  <c r="L17"/>
  <c r="M17"/>
  <c r="N17"/>
  <c r="O17"/>
  <c r="P17"/>
  <c r="U17"/>
  <c r="V17"/>
  <c r="W17"/>
  <c r="X17"/>
  <c r="AD17"/>
  <c r="AE17"/>
  <c r="AF17"/>
  <c r="AG17"/>
  <c r="AM17"/>
  <c r="AN17"/>
  <c r="AO17"/>
  <c r="AP17"/>
  <c r="AV17"/>
  <c r="AW17"/>
  <c r="AX17"/>
  <c r="AY17"/>
  <c r="AZ17"/>
  <c r="C19"/>
  <c r="L19"/>
  <c r="U19"/>
  <c r="AD19"/>
  <c r="AM19"/>
  <c r="AV19"/>
  <c r="C20"/>
  <c r="L20"/>
  <c r="U20"/>
  <c r="AD20"/>
  <c r="AM20"/>
  <c r="AV20"/>
  <c r="AI17" l="1"/>
  <c r="Q16"/>
  <c r="BA17"/>
  <c r="AI16"/>
  <c r="Q17"/>
  <c r="H16"/>
  <c r="Z12"/>
  <c r="Z17" s="1"/>
  <c r="Z5"/>
  <c r="Z16" s="1"/>
  <c r="AI12"/>
  <c r="BA6"/>
  <c r="BA16" s="1"/>
  <c r="Q6"/>
  <c r="C40" s="1"/>
  <c r="AR11"/>
  <c r="AR17" s="1"/>
  <c r="H11"/>
  <c r="H17" s="1"/>
  <c r="AR6"/>
  <c r="AR16" s="1"/>
  <c r="N40" i="6"/>
  <c r="N41"/>
  <c r="N42"/>
  <c r="N43"/>
  <c r="N39"/>
  <c r="M40"/>
  <c r="M41"/>
  <c r="M42"/>
  <c r="M43"/>
  <c r="M39"/>
  <c r="L40"/>
  <c r="L41"/>
  <c r="L42"/>
  <c r="L43"/>
  <c r="L39"/>
  <c r="K41"/>
  <c r="K42"/>
  <c r="K43"/>
  <c r="K39"/>
  <c r="J40"/>
  <c r="J41"/>
  <c r="J39"/>
  <c r="I40"/>
  <c r="I41"/>
  <c r="I43"/>
  <c r="H40"/>
  <c r="H41"/>
  <c r="H42"/>
  <c r="H43"/>
  <c r="H39"/>
  <c r="G40"/>
  <c r="G41"/>
  <c r="G42"/>
  <c r="G43"/>
  <c r="G39"/>
  <c r="F40"/>
  <c r="F41"/>
  <c r="F42"/>
  <c r="F43"/>
  <c r="F39"/>
  <c r="E40"/>
  <c r="E41"/>
  <c r="E42"/>
  <c r="E43"/>
  <c r="E39"/>
  <c r="D40"/>
  <c r="D41"/>
  <c r="D42"/>
  <c r="D43"/>
  <c r="D39"/>
  <c r="C40"/>
  <c r="C41"/>
  <c r="C42"/>
  <c r="C43"/>
  <c r="C39"/>
  <c r="K40"/>
  <c r="L40" i="1"/>
  <c r="L41"/>
  <c r="L42"/>
  <c r="L43"/>
  <c r="K40"/>
  <c r="K41"/>
  <c r="K42"/>
  <c r="K43"/>
  <c r="J40"/>
  <c r="J41"/>
  <c r="J42"/>
  <c r="J43"/>
  <c r="I40"/>
  <c r="I41"/>
  <c r="I42"/>
  <c r="I43"/>
  <c r="H40"/>
  <c r="H41"/>
  <c r="H42"/>
  <c r="H43"/>
  <c r="G40"/>
  <c r="G41"/>
  <c r="G42"/>
  <c r="G43"/>
  <c r="F40"/>
  <c r="F41"/>
  <c r="F42"/>
  <c r="F43"/>
  <c r="L39"/>
  <c r="K39"/>
  <c r="J39"/>
  <c r="I39"/>
  <c r="H39"/>
  <c r="G39"/>
  <c r="F39"/>
  <c r="E40"/>
  <c r="E41"/>
  <c r="E42"/>
  <c r="E43"/>
  <c r="E39"/>
  <c r="N40" i="5"/>
  <c r="N41"/>
  <c r="N42"/>
  <c r="N43"/>
  <c r="N39"/>
  <c r="M40"/>
  <c r="M41"/>
  <c r="M42"/>
  <c r="M43"/>
  <c r="M39"/>
  <c r="L40"/>
  <c r="L41"/>
  <c r="L42"/>
  <c r="L43"/>
  <c r="L39"/>
  <c r="K40"/>
  <c r="K41"/>
  <c r="K42"/>
  <c r="K43"/>
  <c r="K39"/>
  <c r="J40"/>
  <c r="J41"/>
  <c r="J42"/>
  <c r="J43"/>
  <c r="J39"/>
  <c r="I40"/>
  <c r="I41"/>
  <c r="I43"/>
  <c r="I39"/>
  <c r="H40"/>
  <c r="H41"/>
  <c r="H42"/>
  <c r="H43"/>
  <c r="H39"/>
  <c r="G40"/>
  <c r="G41"/>
  <c r="G42"/>
  <c r="G43"/>
  <c r="G39"/>
  <c r="F40"/>
  <c r="F41"/>
  <c r="F42"/>
  <c r="F43"/>
  <c r="F39"/>
  <c r="E40"/>
  <c r="E41"/>
  <c r="E42"/>
  <c r="E43"/>
  <c r="E39"/>
  <c r="D40"/>
  <c r="D42"/>
  <c r="D39"/>
  <c r="C41"/>
  <c r="C42"/>
  <c r="C43"/>
  <c r="C39"/>
  <c r="AM20" i="6"/>
  <c r="AM19"/>
  <c r="AR17"/>
  <c r="AQ17"/>
  <c r="AP17"/>
  <c r="AO17"/>
  <c r="AN17"/>
  <c r="AM17"/>
  <c r="AR16"/>
  <c r="AQ16"/>
  <c r="AP16"/>
  <c r="AO16"/>
  <c r="AN16"/>
  <c r="AM16"/>
  <c r="AD20"/>
  <c r="AD19"/>
  <c r="AI17"/>
  <c r="AH17"/>
  <c r="AG17"/>
  <c r="AF17"/>
  <c r="AE17"/>
  <c r="AD17"/>
  <c r="AI16"/>
  <c r="AH16"/>
  <c r="AG16"/>
  <c r="AF16"/>
  <c r="AE16"/>
  <c r="AD16"/>
  <c r="U20"/>
  <c r="U19"/>
  <c r="Z17"/>
  <c r="Y17"/>
  <c r="X17"/>
  <c r="W17"/>
  <c r="V17"/>
  <c r="U17"/>
  <c r="Z16"/>
  <c r="Y16"/>
  <c r="X16"/>
  <c r="W16"/>
  <c r="V16"/>
  <c r="U16"/>
  <c r="L20"/>
  <c r="L19"/>
  <c r="Q17"/>
  <c r="P17"/>
  <c r="O17"/>
  <c r="N17"/>
  <c r="M17"/>
  <c r="L17"/>
  <c r="Q16"/>
  <c r="P16"/>
  <c r="O16"/>
  <c r="N16"/>
  <c r="M16"/>
  <c r="L16"/>
  <c r="D16"/>
  <c r="E16"/>
  <c r="F16"/>
  <c r="G16"/>
  <c r="H16"/>
  <c r="D17"/>
  <c r="E17"/>
  <c r="F17"/>
  <c r="G17"/>
  <c r="H17"/>
  <c r="C20"/>
  <c r="C19"/>
  <c r="C17"/>
  <c r="C16"/>
  <c r="EQ20" i="1"/>
  <c r="EQ19"/>
  <c r="ET17"/>
  <c r="ES17"/>
  <c r="ER17"/>
  <c r="EQ17"/>
  <c r="ET16"/>
  <c r="ES16"/>
  <c r="ER16"/>
  <c r="EQ16"/>
  <c r="EH20"/>
  <c r="EH19"/>
  <c r="EK17"/>
  <c r="EJ17"/>
  <c r="EI17"/>
  <c r="EH17"/>
  <c r="EK16"/>
  <c r="EJ16"/>
  <c r="EI16"/>
  <c r="EH16"/>
  <c r="DY20"/>
  <c r="DY19"/>
  <c r="EB17"/>
  <c r="EA17"/>
  <c r="DZ17"/>
  <c r="DY17"/>
  <c r="EB16"/>
  <c r="EA16"/>
  <c r="DZ16"/>
  <c r="DY16"/>
  <c r="DP20"/>
  <c r="DP19"/>
  <c r="DS17"/>
  <c r="DR17"/>
  <c r="DQ17"/>
  <c r="DP17"/>
  <c r="DS16"/>
  <c r="DR16"/>
  <c r="DQ16"/>
  <c r="DP16"/>
  <c r="DG20"/>
  <c r="DG19"/>
  <c r="DJ17"/>
  <c r="DI17"/>
  <c r="DH17"/>
  <c r="DG17"/>
  <c r="DJ16"/>
  <c r="DI16"/>
  <c r="DH16"/>
  <c r="DG16"/>
  <c r="CX20"/>
  <c r="CX19"/>
  <c r="DA17"/>
  <c r="CZ17"/>
  <c r="CY17"/>
  <c r="CX17"/>
  <c r="DA16"/>
  <c r="CZ16"/>
  <c r="CY16"/>
  <c r="CX16"/>
  <c r="CO20"/>
  <c r="CO19"/>
  <c r="CR17"/>
  <c r="CQ17"/>
  <c r="CP17"/>
  <c r="CO17"/>
  <c r="CR16"/>
  <c r="CQ16"/>
  <c r="CP16"/>
  <c r="CO16"/>
  <c r="CF20"/>
  <c r="CF19"/>
  <c r="CI17"/>
  <c r="CH17"/>
  <c r="CG17"/>
  <c r="CF17"/>
  <c r="CI16"/>
  <c r="CH16"/>
  <c r="CG16"/>
  <c r="CF16"/>
  <c r="BW20"/>
  <c r="BW19"/>
  <c r="BZ17"/>
  <c r="BY17"/>
  <c r="BX17"/>
  <c r="BW17"/>
  <c r="BZ16"/>
  <c r="BY16"/>
  <c r="BX16"/>
  <c r="BW16"/>
  <c r="BN20"/>
  <c r="BN19"/>
  <c r="BQ17"/>
  <c r="BP17"/>
  <c r="BO17"/>
  <c r="BN17"/>
  <c r="BQ16"/>
  <c r="BP16"/>
  <c r="BO16"/>
  <c r="BN16"/>
  <c r="BE20"/>
  <c r="BE19"/>
  <c r="BH17"/>
  <c r="BG17"/>
  <c r="BF17"/>
  <c r="BE17"/>
  <c r="BH16"/>
  <c r="BG16"/>
  <c r="BF16"/>
  <c r="BE16"/>
  <c r="AV20"/>
  <c r="AV19"/>
  <c r="AY17"/>
  <c r="AX17"/>
  <c r="AW17"/>
  <c r="AV17"/>
  <c r="AY16"/>
  <c r="AX16"/>
  <c r="AW16"/>
  <c r="AV16"/>
  <c r="AM20"/>
  <c r="AM19"/>
  <c r="AP17"/>
  <c r="AO17"/>
  <c r="AN17"/>
  <c r="AM17"/>
  <c r="AP16"/>
  <c r="AO16"/>
  <c r="AN16"/>
  <c r="AM16"/>
  <c r="AD20"/>
  <c r="AD19"/>
  <c r="AG17"/>
  <c r="AF17"/>
  <c r="AE17"/>
  <c r="AD17"/>
  <c r="AG16"/>
  <c r="AF16"/>
  <c r="AE16"/>
  <c r="AD16"/>
  <c r="U20"/>
  <c r="U19"/>
  <c r="X17"/>
  <c r="W17"/>
  <c r="V17"/>
  <c r="U17"/>
  <c r="X16"/>
  <c r="W16"/>
  <c r="V16"/>
  <c r="U16"/>
  <c r="L20"/>
  <c r="L19"/>
  <c r="O17"/>
  <c r="N17"/>
  <c r="M17"/>
  <c r="L17"/>
  <c r="O16"/>
  <c r="N16"/>
  <c r="M16"/>
  <c r="L16"/>
  <c r="D16"/>
  <c r="E16"/>
  <c r="F16"/>
  <c r="D17"/>
  <c r="E17"/>
  <c r="F17"/>
  <c r="C20"/>
  <c r="C19"/>
  <c r="C17"/>
  <c r="C16"/>
  <c r="AQ15" i="6"/>
  <c r="AR15" s="1"/>
  <c r="AH15"/>
  <c r="AI15" s="1"/>
  <c r="Y15"/>
  <c r="Z15" s="1"/>
  <c r="P15"/>
  <c r="Q15" s="1"/>
  <c r="G15"/>
  <c r="H15" s="1"/>
  <c r="AQ14"/>
  <c r="AR14" s="1"/>
  <c r="AH14"/>
  <c r="AI14" s="1"/>
  <c r="Y14"/>
  <c r="Z14" s="1"/>
  <c r="P14"/>
  <c r="Q14" s="1"/>
  <c r="G14"/>
  <c r="H14" s="1"/>
  <c r="AQ13"/>
  <c r="AR13" s="1"/>
  <c r="AH13"/>
  <c r="AI13" s="1"/>
  <c r="Y13"/>
  <c r="Z13" s="1"/>
  <c r="P13"/>
  <c r="Q13" s="1"/>
  <c r="G13"/>
  <c r="H13" s="1"/>
  <c r="AQ12"/>
  <c r="AR12" s="1"/>
  <c r="AH12"/>
  <c r="AI12" s="1"/>
  <c r="Y12"/>
  <c r="Z12" s="1"/>
  <c r="P12"/>
  <c r="Q12" s="1"/>
  <c r="G12"/>
  <c r="H12" s="1"/>
  <c r="AQ11"/>
  <c r="AR11" s="1"/>
  <c r="AH11"/>
  <c r="AI11" s="1"/>
  <c r="Y11"/>
  <c r="Z11" s="1"/>
  <c r="P11"/>
  <c r="Q11" s="1"/>
  <c r="G11"/>
  <c r="H11" s="1"/>
  <c r="AQ9"/>
  <c r="AR9" s="1"/>
  <c r="AH9"/>
  <c r="AI9" s="1"/>
  <c r="Y9"/>
  <c r="Z9" s="1"/>
  <c r="P9"/>
  <c r="Q9" s="1"/>
  <c r="G9"/>
  <c r="H9" s="1"/>
  <c r="AQ8"/>
  <c r="AR8" s="1"/>
  <c r="AH8"/>
  <c r="AI8" s="1"/>
  <c r="Y8"/>
  <c r="Z8" s="1"/>
  <c r="P8"/>
  <c r="Q8" s="1"/>
  <c r="G8"/>
  <c r="H8" s="1"/>
  <c r="AQ7"/>
  <c r="AR7" s="1"/>
  <c r="AH7"/>
  <c r="AI7" s="1"/>
  <c r="Y7"/>
  <c r="Z7" s="1"/>
  <c r="P7"/>
  <c r="Q7" s="1"/>
  <c r="G7"/>
  <c r="H7" s="1"/>
  <c r="AQ6"/>
  <c r="AR6" s="1"/>
  <c r="AH6"/>
  <c r="AI6" s="1"/>
  <c r="Y6"/>
  <c r="Z6" s="1"/>
  <c r="P6"/>
  <c r="Q6" s="1"/>
  <c r="G6"/>
  <c r="H6" s="1"/>
  <c r="AQ5"/>
  <c r="AR5" s="1"/>
  <c r="AH5"/>
  <c r="AI5" s="1"/>
  <c r="Y5"/>
  <c r="Z5" s="1"/>
  <c r="P5"/>
  <c r="Q5" s="1"/>
  <c r="G5"/>
  <c r="H5" s="1"/>
  <c r="AQ6" i="1" l="1"/>
  <c r="AQ9"/>
  <c r="AR9" s="1"/>
  <c r="EU12"/>
  <c r="EV12" s="1"/>
  <c r="EU13"/>
  <c r="EV13" s="1"/>
  <c r="EU14"/>
  <c r="EV14" s="1"/>
  <c r="EU15"/>
  <c r="EV15" s="1"/>
  <c r="EU6"/>
  <c r="EV6" s="1"/>
  <c r="EU7"/>
  <c r="EV7" s="1"/>
  <c r="EU8"/>
  <c r="EV8" s="1"/>
  <c r="EU9"/>
  <c r="EV9" s="1"/>
  <c r="EL12"/>
  <c r="EM12" s="1"/>
  <c r="EL13"/>
  <c r="EM13" s="1"/>
  <c r="EL14"/>
  <c r="EM14" s="1"/>
  <c r="EL15"/>
  <c r="EM15" s="1"/>
  <c r="EL6"/>
  <c r="EM6" s="1"/>
  <c r="EL7"/>
  <c r="EM7" s="1"/>
  <c r="EL8"/>
  <c r="EM8" s="1"/>
  <c r="EL9"/>
  <c r="EM9" s="1"/>
  <c r="D43" i="5"/>
  <c r="D41"/>
  <c r="EC12" i="1"/>
  <c r="ED12" s="1"/>
  <c r="EC13"/>
  <c r="ED13" s="1"/>
  <c r="EC14"/>
  <c r="ED14" s="1"/>
  <c r="EC15"/>
  <c r="ED15" s="1"/>
  <c r="EC6"/>
  <c r="ED6" s="1"/>
  <c r="EC7"/>
  <c r="ED7" s="1"/>
  <c r="EC8"/>
  <c r="ED8" s="1"/>
  <c r="EC9"/>
  <c r="ED9" s="1"/>
  <c r="DT12"/>
  <c r="DU12" s="1"/>
  <c r="DT13"/>
  <c r="DU13" s="1"/>
  <c r="DT14"/>
  <c r="DU14" s="1"/>
  <c r="DT15"/>
  <c r="DU15" s="1"/>
  <c r="DT6"/>
  <c r="DU6" s="1"/>
  <c r="DT7"/>
  <c r="DU7" s="1"/>
  <c r="DT8"/>
  <c r="DU8" s="1"/>
  <c r="DT9"/>
  <c r="DU9" s="1"/>
  <c r="DK12"/>
  <c r="DL12" s="1"/>
  <c r="DK13"/>
  <c r="DL13" s="1"/>
  <c r="DK14"/>
  <c r="DL14" s="1"/>
  <c r="DK15"/>
  <c r="DL15" s="1"/>
  <c r="DK6"/>
  <c r="DL6" s="1"/>
  <c r="DK7"/>
  <c r="DL7" s="1"/>
  <c r="DK8"/>
  <c r="DL8" s="1"/>
  <c r="DK9"/>
  <c r="DL9" s="1"/>
  <c r="DB12"/>
  <c r="DC12" s="1"/>
  <c r="DB13"/>
  <c r="DC13" s="1"/>
  <c r="DB14"/>
  <c r="DC14" s="1"/>
  <c r="DB15"/>
  <c r="DC15" s="1"/>
  <c r="DB6"/>
  <c r="DC6" s="1"/>
  <c r="DB7"/>
  <c r="DC7" s="1"/>
  <c r="DB8"/>
  <c r="DC8" s="1"/>
  <c r="DB9"/>
  <c r="DC9" s="1"/>
  <c r="CS12"/>
  <c r="CT12" s="1"/>
  <c r="CS13"/>
  <c r="CT13" s="1"/>
  <c r="CS14"/>
  <c r="CT14" s="1"/>
  <c r="CS15"/>
  <c r="CT15" s="1"/>
  <c r="CS6"/>
  <c r="CT6" s="1"/>
  <c r="CS7"/>
  <c r="CT7" s="1"/>
  <c r="CS8"/>
  <c r="CT8" s="1"/>
  <c r="CS9"/>
  <c r="CT9" s="1"/>
  <c r="CJ12"/>
  <c r="CK12" s="1"/>
  <c r="CJ13"/>
  <c r="CK13" s="1"/>
  <c r="CJ14"/>
  <c r="CK14" s="1"/>
  <c r="CJ15"/>
  <c r="CK15" s="1"/>
  <c r="CJ6"/>
  <c r="CK6" s="1"/>
  <c r="CJ7"/>
  <c r="CK7" s="1"/>
  <c r="CJ8"/>
  <c r="CK8" s="1"/>
  <c r="CJ9"/>
  <c r="CK9" s="1"/>
  <c r="CA12"/>
  <c r="CB12" s="1"/>
  <c r="CA13"/>
  <c r="CB13" s="1"/>
  <c r="CA14"/>
  <c r="CB14" s="1"/>
  <c r="CA15"/>
  <c r="CB15" s="1"/>
  <c r="CA6"/>
  <c r="CB6" s="1"/>
  <c r="CA7"/>
  <c r="CB7" s="1"/>
  <c r="CA8"/>
  <c r="CB8" s="1"/>
  <c r="CA9"/>
  <c r="CB9" s="1"/>
  <c r="BR12"/>
  <c r="BS12" s="1"/>
  <c r="BR13"/>
  <c r="BS13" s="1"/>
  <c r="BR14"/>
  <c r="BS14" s="1"/>
  <c r="BR15"/>
  <c r="BS15" s="1"/>
  <c r="BR6"/>
  <c r="BS6" s="1"/>
  <c r="BR7"/>
  <c r="BS7" s="1"/>
  <c r="BR8"/>
  <c r="BS8" s="1"/>
  <c r="BR9"/>
  <c r="BS9" s="1"/>
  <c r="BI12"/>
  <c r="BJ12" s="1"/>
  <c r="BI13"/>
  <c r="BJ13" s="1"/>
  <c r="BI14"/>
  <c r="BJ14" s="1"/>
  <c r="BI15"/>
  <c r="BJ15" s="1"/>
  <c r="BI6"/>
  <c r="BJ6" s="1"/>
  <c r="BI7"/>
  <c r="BJ7" s="1"/>
  <c r="BI8"/>
  <c r="BJ8" s="1"/>
  <c r="BI9"/>
  <c r="BJ9" s="1"/>
  <c r="AZ12"/>
  <c r="BA12" s="1"/>
  <c r="AZ13"/>
  <c r="BA13" s="1"/>
  <c r="AZ14"/>
  <c r="BA14" s="1"/>
  <c r="AZ15"/>
  <c r="BA15" s="1"/>
  <c r="AZ6"/>
  <c r="BA6" s="1"/>
  <c r="AZ7"/>
  <c r="BA7" s="1"/>
  <c r="AZ8"/>
  <c r="BA8" s="1"/>
  <c r="AZ9"/>
  <c r="BA9" s="1"/>
  <c r="AQ12"/>
  <c r="AR12" s="1"/>
  <c r="AQ13"/>
  <c r="AR13" s="1"/>
  <c r="AQ14"/>
  <c r="AR14" s="1"/>
  <c r="AQ15"/>
  <c r="AR15" s="1"/>
  <c r="AR6"/>
  <c r="AQ7"/>
  <c r="AR7" s="1"/>
  <c r="AQ8"/>
  <c r="AR8" s="1"/>
  <c r="AH12"/>
  <c r="AI12" s="1"/>
  <c r="AH13"/>
  <c r="AI13" s="1"/>
  <c r="AH14"/>
  <c r="AI14" s="1"/>
  <c r="AH15"/>
  <c r="AI15" s="1"/>
  <c r="AH6"/>
  <c r="AI6" s="1"/>
  <c r="AH7"/>
  <c r="AI7" s="1"/>
  <c r="AH8"/>
  <c r="AI8" s="1"/>
  <c r="AH9"/>
  <c r="AI9" s="1"/>
  <c r="Y12"/>
  <c r="Z12" s="1"/>
  <c r="Y13"/>
  <c r="Z13" s="1"/>
  <c r="Y14"/>
  <c r="Z14" s="1"/>
  <c r="Y15"/>
  <c r="Z15" s="1"/>
  <c r="Y6"/>
  <c r="Z6" s="1"/>
  <c r="Y7"/>
  <c r="Z7" s="1"/>
  <c r="Y8"/>
  <c r="Z8" s="1"/>
  <c r="Y9"/>
  <c r="Z9" s="1"/>
  <c r="P12"/>
  <c r="Q12" s="1"/>
  <c r="P13"/>
  <c r="Q13" s="1"/>
  <c r="P14"/>
  <c r="Q14" s="1"/>
  <c r="P15"/>
  <c r="Q15" s="1"/>
  <c r="P6"/>
  <c r="Q6" s="1"/>
  <c r="P7"/>
  <c r="Q7" s="1"/>
  <c r="P8"/>
  <c r="Q8" s="1"/>
  <c r="P9"/>
  <c r="Q9" s="1"/>
  <c r="EU11"/>
  <c r="EU5"/>
  <c r="EL11"/>
  <c r="EL5"/>
  <c r="EC11"/>
  <c r="EC5"/>
  <c r="DT11"/>
  <c r="DT5"/>
  <c r="DK11"/>
  <c r="DK5"/>
  <c r="DB11"/>
  <c r="DB5"/>
  <c r="CS11"/>
  <c r="CS5"/>
  <c r="CJ11"/>
  <c r="CJ5"/>
  <c r="CA11"/>
  <c r="CA5"/>
  <c r="BR11"/>
  <c r="BR5"/>
  <c r="BI11"/>
  <c r="BI5"/>
  <c r="AZ11"/>
  <c r="AZ5"/>
  <c r="AQ11"/>
  <c r="AQ5"/>
  <c r="AH11"/>
  <c r="AH5"/>
  <c r="Y11"/>
  <c r="Y5"/>
  <c r="P11"/>
  <c r="P5"/>
  <c r="G12"/>
  <c r="G13"/>
  <c r="G14"/>
  <c r="G15"/>
  <c r="G6"/>
  <c r="G7"/>
  <c r="G8"/>
  <c r="G9"/>
  <c r="G11"/>
  <c r="G5"/>
  <c r="H12" l="1"/>
  <c r="N40"/>
  <c r="H6"/>
  <c r="C40" s="1"/>
  <c r="M40"/>
  <c r="H9"/>
  <c r="C43" s="1"/>
  <c r="M43"/>
  <c r="H8"/>
  <c r="C42" s="1"/>
  <c r="M42"/>
  <c r="H13"/>
  <c r="D41" s="1"/>
  <c r="N41"/>
  <c r="H14"/>
  <c r="D42" s="1"/>
  <c r="N42"/>
  <c r="N39"/>
  <c r="M39"/>
  <c r="H7"/>
  <c r="C41" s="1"/>
  <c r="M41"/>
  <c r="H15"/>
  <c r="D43" s="1"/>
  <c r="N43"/>
  <c r="D40"/>
  <c r="H5"/>
  <c r="G16"/>
  <c r="Q5"/>
  <c r="Q16" s="1"/>
  <c r="P16"/>
  <c r="Z5"/>
  <c r="Z16" s="1"/>
  <c r="Y16"/>
  <c r="AI5"/>
  <c r="AI16" s="1"/>
  <c r="AH16"/>
  <c r="AR5"/>
  <c r="AR16" s="1"/>
  <c r="AQ16"/>
  <c r="BA5"/>
  <c r="BA16" s="1"/>
  <c r="AZ16"/>
  <c r="BJ5"/>
  <c r="BJ16" s="1"/>
  <c r="BI16"/>
  <c r="BS5"/>
  <c r="BS16" s="1"/>
  <c r="BR16"/>
  <c r="CB5"/>
  <c r="CB16" s="1"/>
  <c r="CA16"/>
  <c r="CK5"/>
  <c r="CK16" s="1"/>
  <c r="CJ16"/>
  <c r="CT5"/>
  <c r="CT16" s="1"/>
  <c r="CS16"/>
  <c r="DC5"/>
  <c r="DC16" s="1"/>
  <c r="DB16"/>
  <c r="DL5"/>
  <c r="DL16" s="1"/>
  <c r="DK16"/>
  <c r="DU5"/>
  <c r="DU16" s="1"/>
  <c r="DT16"/>
  <c r="ED5"/>
  <c r="ED16" s="1"/>
  <c r="EC16"/>
  <c r="EM5"/>
  <c r="EM16" s="1"/>
  <c r="EL16"/>
  <c r="EV5"/>
  <c r="EV16" s="1"/>
  <c r="EU16"/>
  <c r="H11"/>
  <c r="G17"/>
  <c r="Q11"/>
  <c r="Q17" s="1"/>
  <c r="P17"/>
  <c r="Z11"/>
  <c r="Z17" s="1"/>
  <c r="Y17"/>
  <c r="AI11"/>
  <c r="AI17" s="1"/>
  <c r="AH17"/>
  <c r="AR11"/>
  <c r="AR17" s="1"/>
  <c r="AQ17"/>
  <c r="BA11"/>
  <c r="BA17" s="1"/>
  <c r="AZ17"/>
  <c r="BJ11"/>
  <c r="BJ17" s="1"/>
  <c r="BI17"/>
  <c r="BS11"/>
  <c r="BS17" s="1"/>
  <c r="BR17"/>
  <c r="CB11"/>
  <c r="CB17" s="1"/>
  <c r="CA17"/>
  <c r="CK11"/>
  <c r="CK17" s="1"/>
  <c r="CJ17"/>
  <c r="CT11"/>
  <c r="CT17" s="1"/>
  <c r="CS17"/>
  <c r="DC11"/>
  <c r="DC17" s="1"/>
  <c r="DB17"/>
  <c r="DL11"/>
  <c r="DL17" s="1"/>
  <c r="DK17"/>
  <c r="DU11"/>
  <c r="DU17" s="1"/>
  <c r="DT17"/>
  <c r="ED11"/>
  <c r="ED17" s="1"/>
  <c r="EC17"/>
  <c r="EM11"/>
  <c r="EM17" s="1"/>
  <c r="EL17"/>
  <c r="EV11"/>
  <c r="EV17" s="1"/>
  <c r="EU17"/>
  <c r="H17" l="1"/>
  <c r="D39"/>
  <c r="H16"/>
  <c r="C39"/>
</calcChain>
</file>

<file path=xl/sharedStrings.xml><?xml version="1.0" encoding="utf-8"?>
<sst xmlns="http://schemas.openxmlformats.org/spreadsheetml/2006/main" count="574" uniqueCount="59">
  <si>
    <t>B</t>
  </si>
  <si>
    <t>m</t>
  </si>
  <si>
    <t>r</t>
  </si>
  <si>
    <t>P</t>
  </si>
  <si>
    <t>A</t>
  </si>
  <si>
    <t>E</t>
  </si>
  <si>
    <t>Ф.И.О.</t>
  </si>
  <si>
    <t>Возраст</t>
  </si>
  <si>
    <t>Стаж занятий</t>
  </si>
  <si>
    <t>до сборов (03.08.2016 г.)</t>
  </si>
  <si>
    <t>после сборов (10.08.2016 г.)</t>
  </si>
  <si>
    <t>Объем внимания</t>
  </si>
  <si>
    <t>до</t>
  </si>
  <si>
    <t>после</t>
  </si>
  <si>
    <t>Ср. до сборов</t>
  </si>
  <si>
    <t>Ср. после сборов</t>
  </si>
  <si>
    <t>t</t>
  </si>
  <si>
    <t>*Примечание: В – объем внимания (общее кол-во обработанных символов в единицу времени), m – правильно вычеркнутые буквы, r – неправильно вычеркнутые буквы, Р – пропущенные буквы, А – показатель точности выполнения задания, Е – показатель общей продуктивности внимания.</t>
  </si>
  <si>
    <t>пос</t>
  </si>
  <si>
    <t>Е</t>
  </si>
  <si>
    <t>В</t>
  </si>
  <si>
    <t>А</t>
  </si>
  <si>
    <t>Как видно из графика, продуктивность во времени более стабильна после проведения шахматных сборов. Внимание становится более устойчивым, кривая продуктивности не имеет резких перепадов. Внимание как до сборов, так и после сборов ослабевает к концу выполнения задания (на 4, 5 минуте)</t>
  </si>
  <si>
    <t>Объем внимания по группе возрастает.</t>
  </si>
  <si>
    <t>После сборов распределение внимания становится более стабильным на протяжении всего времени выполнения задания.</t>
  </si>
  <si>
    <t>После сборов точность выполнения задания становится более стабильной и авходит на уровень высокого показателя.
Высокий показатель &gt;0,95</t>
  </si>
  <si>
    <t>Средние показатели по группе 3-7 лет (n=6)</t>
  </si>
  <si>
    <t>Средние показатели по группе 8-12 лет (n=17)</t>
  </si>
  <si>
    <t>Средние показатели по группе 13 и старше (n=5)</t>
  </si>
  <si>
    <t>А.Л.Р.</t>
  </si>
  <si>
    <t>О.Д.С.</t>
  </si>
  <si>
    <t>В.Н.А.</t>
  </si>
  <si>
    <t>Ш.А.Д.</t>
  </si>
  <si>
    <t>Е.П.П.</t>
  </si>
  <si>
    <t>М.В.О.</t>
  </si>
  <si>
    <t>Я.М.Д.</t>
  </si>
  <si>
    <t>К.А.Г.</t>
  </si>
  <si>
    <t>Ф.Т.А.</t>
  </si>
  <si>
    <t>О.Э.Д.</t>
  </si>
  <si>
    <t>Ц.Е.Е.</t>
  </si>
  <si>
    <t>С.И.А.</t>
  </si>
  <si>
    <t>Ш.А.С.</t>
  </si>
  <si>
    <t>П.М.А.</t>
  </si>
  <si>
    <t>Ц.М.М.</t>
  </si>
  <si>
    <t>Э.А.Р.</t>
  </si>
  <si>
    <t>Т.Д.А.</t>
  </si>
  <si>
    <t>Е.С.С.</t>
  </si>
  <si>
    <t>С.Ю.С.</t>
  </si>
  <si>
    <t>С.М.Ю.</t>
  </si>
  <si>
    <t>З.А.Г.</t>
  </si>
  <si>
    <t>Б.А.А.</t>
  </si>
  <si>
    <t>С.А.С.</t>
  </si>
  <si>
    <t>М.И.Д.</t>
  </si>
  <si>
    <t>Ч.У.А.</t>
  </si>
  <si>
    <t>Р.И.А.</t>
  </si>
  <si>
    <t>В.Д.А.</t>
  </si>
  <si>
    <t>С.Д.С.</t>
  </si>
  <si>
    <t>Объем внимания по группе возрастает к концу шахматных сборов.</t>
  </si>
  <si>
    <t>Как видно из графика, продуктивность во времени более стабильна после проведения шахматных сборов. Внимание более устойчиво, кривая продуктивности не имеет резких перепадов. Внимание как до сборов, так и после сборов ослабевает к концу выполнения задания (на 4, 5 минуте)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</si>
</sst>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Symbol"/>
      <family val="1"/>
      <charset val="2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" fontId="1" fillId="0" borderId="0" xfId="0" applyNumberFormat="1" applyFont="1"/>
    <xf numFmtId="2" fontId="1" fillId="0" borderId="0" xfId="0" applyNumberFormat="1" applyFont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2" fontId="1" fillId="0" borderId="0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/>
    <xf numFmtId="0" fontId="0" fillId="0" borderId="1" xfId="0" applyFill="1" applyBorder="1" applyAlignment="1">
      <alignment horizontal="center" vertical="center"/>
    </xf>
    <xf numFmtId="0" fontId="2" fillId="0" borderId="0" xfId="0" applyFont="1" applyFill="1"/>
    <xf numFmtId="2" fontId="3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" fontId="1" fillId="0" borderId="0" xfId="0" applyNumberFormat="1" applyFont="1" applyAlignment="1">
      <alignment horizontal="center" vertical="top"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8" xfId="0" applyFont="1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А.Л.Р.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'3-7 лет'!$H$5:$H$9</c:f>
              <c:numCache>
                <c:formatCode>0</c:formatCode>
                <c:ptCount val="5"/>
                <c:pt idx="0">
                  <c:v>73.846153846153854</c:v>
                </c:pt>
                <c:pt idx="1">
                  <c:v>36</c:v>
                </c:pt>
                <c:pt idx="2">
                  <c:v>40</c:v>
                </c:pt>
                <c:pt idx="3">
                  <c:v>40</c:v>
                </c:pt>
                <c:pt idx="4">
                  <c:v>36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'3-7 лет'!$H$11:$H$15</c:f>
              <c:numCache>
                <c:formatCode>0</c:formatCode>
                <c:ptCount val="5"/>
                <c:pt idx="0">
                  <c:v>104.04545454545455</c:v>
                </c:pt>
                <c:pt idx="1">
                  <c:v>101.9047619047619</c:v>
                </c:pt>
                <c:pt idx="2">
                  <c:v>93.535714285714292</c:v>
                </c:pt>
                <c:pt idx="3">
                  <c:v>85.56</c:v>
                </c:pt>
                <c:pt idx="4">
                  <c:v>85</c:v>
                </c:pt>
              </c:numCache>
            </c:numRef>
          </c:val>
        </c:ser>
        <c:dLbls/>
        <c:marker val="1"/>
        <c:axId val="89092864"/>
        <c:axId val="89094400"/>
      </c:lineChart>
      <c:catAx>
        <c:axId val="89092864"/>
        <c:scaling>
          <c:orientation val="minMax"/>
        </c:scaling>
        <c:axPos val="b"/>
        <c:majorTickMark val="none"/>
        <c:tickLblPos val="nextTo"/>
        <c:crossAx val="89094400"/>
        <c:crosses val="autoZero"/>
        <c:auto val="1"/>
        <c:lblAlgn val="ctr"/>
        <c:lblOffset val="100"/>
      </c:catAx>
      <c:valAx>
        <c:axId val="890944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8414687829897805"/>
              <c:y val="0.29345459883714048"/>
            </c:manualLayout>
          </c:layout>
        </c:title>
        <c:numFmt formatCode="0" sourceLinked="1"/>
        <c:majorTickMark val="none"/>
        <c:tickLblPos val="nextTo"/>
        <c:crossAx val="890928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точности выполнения задания</a:t>
            </a:r>
          </a:p>
          <a:p>
            <a:pPr>
              <a:defRPr sz="1200"/>
            </a:pPr>
            <a:r>
              <a:rPr lang="ru-RU" sz="1200"/>
              <a:t>во времени (по группе, </a:t>
            </a:r>
            <a:r>
              <a:rPr lang="en-US" sz="1200"/>
              <a:t>n</a:t>
            </a:r>
            <a:r>
              <a:rPr lang="ru-RU" sz="1200"/>
              <a:t>=6)</a:t>
            </a:r>
          </a:p>
        </c:rich>
      </c:tx>
      <c:layout>
        <c:manualLayout>
          <c:xMode val="edge"/>
          <c:yMode val="edge"/>
          <c:x val="0.31709711286089248"/>
          <c:y val="3.7037037037037042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val>
            <c:numRef>
              <c:f>'3-7 лет'!$M$39:$M$43</c:f>
              <c:numCache>
                <c:formatCode>0.00</c:formatCode>
                <c:ptCount val="5"/>
                <c:pt idx="0">
                  <c:v>0.84532405999797311</c:v>
                </c:pt>
                <c:pt idx="1">
                  <c:v>0.86218081435472727</c:v>
                </c:pt>
                <c:pt idx="2">
                  <c:v>0.87249473553821366</c:v>
                </c:pt>
                <c:pt idx="3">
                  <c:v>0.95209176788124161</c:v>
                </c:pt>
                <c:pt idx="4">
                  <c:v>0.87465929132595799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val>
            <c:numRef>
              <c:f>'3-7 лет'!$N$39:$N$43</c:f>
              <c:numCache>
                <c:formatCode>0.00</c:formatCode>
                <c:ptCount val="5"/>
                <c:pt idx="0">
                  <c:v>0.96346490264968532</c:v>
                </c:pt>
                <c:pt idx="1">
                  <c:v>0.95838214194907556</c:v>
                </c:pt>
                <c:pt idx="2">
                  <c:v>0.9717869943676396</c:v>
                </c:pt>
                <c:pt idx="3">
                  <c:v>0.95307435254803685</c:v>
                </c:pt>
                <c:pt idx="4">
                  <c:v>0.97346349973161572</c:v>
                </c:pt>
              </c:numCache>
            </c:numRef>
          </c:val>
        </c:ser>
        <c:dLbls/>
        <c:marker val="1"/>
        <c:axId val="93601792"/>
        <c:axId val="93603328"/>
      </c:lineChart>
      <c:catAx>
        <c:axId val="93601792"/>
        <c:scaling>
          <c:orientation val="minMax"/>
        </c:scaling>
        <c:axPos val="b"/>
        <c:majorTickMark val="none"/>
        <c:tickLblPos val="nextTo"/>
        <c:crossAx val="93603328"/>
        <c:crosses val="autoZero"/>
        <c:auto val="1"/>
        <c:lblAlgn val="ctr"/>
        <c:lblOffset val="100"/>
      </c:catAx>
      <c:valAx>
        <c:axId val="936033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Показатель, А</a:t>
                </a:r>
              </a:p>
            </c:rich>
          </c:tx>
          <c:layout>
            <c:manualLayout>
              <c:xMode val="edge"/>
              <c:yMode val="edge"/>
              <c:x val="0.13959555605544313"/>
              <c:y val="0.29747554428000283"/>
            </c:manualLayout>
          </c:layout>
        </c:title>
        <c:numFmt formatCode="0.00" sourceLinked="1"/>
        <c:majorTickMark val="none"/>
        <c:tickLblPos val="nextTo"/>
        <c:crossAx val="936017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Э.А.В.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'8-12 лет'!$CK$5:$CK$9</c:f>
              <c:numCache>
                <c:formatCode>0</c:formatCode>
                <c:ptCount val="5"/>
                <c:pt idx="0">
                  <c:v>70.15384615384616</c:v>
                </c:pt>
                <c:pt idx="1">
                  <c:v>71.681818181818187</c:v>
                </c:pt>
                <c:pt idx="2">
                  <c:v>46</c:v>
                </c:pt>
                <c:pt idx="3">
                  <c:v>55.5</c:v>
                </c:pt>
                <c:pt idx="4">
                  <c:v>70.63636363636364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'8-12 лет'!$CK$11:$CK$15</c:f>
              <c:numCache>
                <c:formatCode>0</c:formatCode>
                <c:ptCount val="5"/>
                <c:pt idx="0">
                  <c:v>129</c:v>
                </c:pt>
                <c:pt idx="1">
                  <c:v>118.60869565217392</c:v>
                </c:pt>
                <c:pt idx="2">
                  <c:v>118</c:v>
                </c:pt>
                <c:pt idx="3">
                  <c:v>114.3125</c:v>
                </c:pt>
                <c:pt idx="4">
                  <c:v>106.36363636363636</c:v>
                </c:pt>
              </c:numCache>
            </c:numRef>
          </c:val>
        </c:ser>
        <c:dLbls/>
        <c:marker val="1"/>
        <c:axId val="94900992"/>
        <c:axId val="94902528"/>
      </c:lineChart>
      <c:catAx>
        <c:axId val="94900992"/>
        <c:scaling>
          <c:orientation val="minMax"/>
        </c:scaling>
        <c:axPos val="b"/>
        <c:majorTickMark val="none"/>
        <c:tickLblPos val="nextTo"/>
        <c:crossAx val="94902528"/>
        <c:crosses val="autoZero"/>
        <c:auto val="1"/>
        <c:lblAlgn val="ctr"/>
        <c:lblOffset val="100"/>
      </c:catAx>
      <c:valAx>
        <c:axId val="949025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949009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Т.</a:t>
            </a:r>
            <a:r>
              <a:rPr lang="ru-RU" sz="1200" baseline="0"/>
              <a:t>Д.А</a:t>
            </a:r>
            <a:r>
              <a:rPr lang="ru-RU" sz="1200"/>
              <a:t>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'8-12 лет'!$CT$5:$CT$9</c:f>
              <c:numCache>
                <c:formatCode>0</c:formatCode>
                <c:ptCount val="5"/>
                <c:pt idx="0">
                  <c:v>66.785714285714278</c:v>
                </c:pt>
                <c:pt idx="1">
                  <c:v>61.523809523809526</c:v>
                </c:pt>
                <c:pt idx="2">
                  <c:v>84.333333333333343</c:v>
                </c:pt>
                <c:pt idx="3">
                  <c:v>58</c:v>
                </c:pt>
                <c:pt idx="4">
                  <c:v>61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'8-12 лет'!$CT$11:$CT$15</c:f>
              <c:numCache>
                <c:formatCode>0</c:formatCode>
                <c:ptCount val="5"/>
                <c:pt idx="0">
                  <c:v>122</c:v>
                </c:pt>
                <c:pt idx="1">
                  <c:v>127</c:v>
                </c:pt>
                <c:pt idx="2">
                  <c:v>125</c:v>
                </c:pt>
                <c:pt idx="3">
                  <c:v>113.46153846153847</c:v>
                </c:pt>
                <c:pt idx="4">
                  <c:v>109</c:v>
                </c:pt>
              </c:numCache>
            </c:numRef>
          </c:val>
        </c:ser>
        <c:dLbls/>
        <c:marker val="1"/>
        <c:axId val="95556736"/>
        <c:axId val="95558272"/>
      </c:lineChart>
      <c:catAx>
        <c:axId val="95556736"/>
        <c:scaling>
          <c:orientation val="minMax"/>
        </c:scaling>
        <c:axPos val="b"/>
        <c:majorTickMark val="none"/>
        <c:tickLblPos val="nextTo"/>
        <c:crossAx val="95558272"/>
        <c:crosses val="autoZero"/>
        <c:auto val="1"/>
        <c:lblAlgn val="ctr"/>
        <c:lblOffset val="100"/>
      </c:catAx>
      <c:valAx>
        <c:axId val="955582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955567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С.Е.И.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'8-12 лет'!$DC$5:$DC$9</c:f>
              <c:numCache>
                <c:formatCode>0</c:formatCode>
                <c:ptCount val="5"/>
                <c:pt idx="0">
                  <c:v>187</c:v>
                </c:pt>
                <c:pt idx="1">
                  <c:v>160</c:v>
                </c:pt>
                <c:pt idx="2">
                  <c:v>160</c:v>
                </c:pt>
                <c:pt idx="3">
                  <c:v>120</c:v>
                </c:pt>
                <c:pt idx="4">
                  <c:v>160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'8-12 лет'!$DC$11:$DC$15</c:f>
              <c:numCache>
                <c:formatCode>0</c:formatCode>
                <c:ptCount val="5"/>
                <c:pt idx="0">
                  <c:v>184</c:v>
                </c:pt>
                <c:pt idx="1">
                  <c:v>168</c:v>
                </c:pt>
                <c:pt idx="2">
                  <c:v>173</c:v>
                </c:pt>
                <c:pt idx="3">
                  <c:v>161</c:v>
                </c:pt>
                <c:pt idx="4">
                  <c:v>165</c:v>
                </c:pt>
              </c:numCache>
            </c:numRef>
          </c:val>
        </c:ser>
        <c:dLbls/>
        <c:marker val="1"/>
        <c:axId val="95593984"/>
        <c:axId val="95595520"/>
      </c:lineChart>
      <c:catAx>
        <c:axId val="95593984"/>
        <c:scaling>
          <c:orientation val="minMax"/>
        </c:scaling>
        <c:axPos val="b"/>
        <c:majorTickMark val="none"/>
        <c:tickLblPos val="nextTo"/>
        <c:crossAx val="95595520"/>
        <c:crosses val="autoZero"/>
        <c:auto val="1"/>
        <c:lblAlgn val="ctr"/>
        <c:lblOffset val="100"/>
      </c:catAx>
      <c:valAx>
        <c:axId val="955955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955939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С.Ю.С.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'8-12 лет'!$DL$5:$DL$9</c:f>
              <c:numCache>
                <c:formatCode>0</c:formatCode>
                <c:ptCount val="5"/>
                <c:pt idx="0">
                  <c:v>75.214285714285722</c:v>
                </c:pt>
                <c:pt idx="1">
                  <c:v>76</c:v>
                </c:pt>
                <c:pt idx="2">
                  <c:v>62.125</c:v>
                </c:pt>
                <c:pt idx="3">
                  <c:v>73.411764705882348</c:v>
                </c:pt>
                <c:pt idx="4">
                  <c:v>63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'8-12 лет'!$DL$11:$DL$15</c:f>
              <c:numCache>
                <c:formatCode>0</c:formatCode>
                <c:ptCount val="5"/>
                <c:pt idx="0">
                  <c:v>122.18181818181819</c:v>
                </c:pt>
                <c:pt idx="1">
                  <c:v>120.68965517241379</c:v>
                </c:pt>
                <c:pt idx="2">
                  <c:v>117.48148148148148</c:v>
                </c:pt>
                <c:pt idx="3">
                  <c:v>116</c:v>
                </c:pt>
                <c:pt idx="4">
                  <c:v>114</c:v>
                </c:pt>
              </c:numCache>
            </c:numRef>
          </c:val>
        </c:ser>
        <c:dLbls/>
        <c:marker val="1"/>
        <c:axId val="96757632"/>
        <c:axId val="96759168"/>
      </c:lineChart>
      <c:catAx>
        <c:axId val="96757632"/>
        <c:scaling>
          <c:orientation val="minMax"/>
        </c:scaling>
        <c:axPos val="b"/>
        <c:majorTickMark val="none"/>
        <c:tickLblPos val="nextTo"/>
        <c:crossAx val="96759168"/>
        <c:crosses val="autoZero"/>
        <c:auto val="1"/>
        <c:lblAlgn val="ctr"/>
        <c:lblOffset val="100"/>
      </c:catAx>
      <c:valAx>
        <c:axId val="967591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967576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С.М.Ю..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'8-12 лет'!$DL$5:$DL$9</c:f>
              <c:numCache>
                <c:formatCode>0</c:formatCode>
                <c:ptCount val="5"/>
                <c:pt idx="0">
                  <c:v>75.214285714285722</c:v>
                </c:pt>
                <c:pt idx="1">
                  <c:v>76</c:v>
                </c:pt>
                <c:pt idx="2">
                  <c:v>62.125</c:v>
                </c:pt>
                <c:pt idx="3">
                  <c:v>73.411764705882348</c:v>
                </c:pt>
                <c:pt idx="4">
                  <c:v>63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'8-12 лет'!$DL$11:$DL$15</c:f>
              <c:numCache>
                <c:formatCode>0</c:formatCode>
                <c:ptCount val="5"/>
                <c:pt idx="0">
                  <c:v>122.18181818181819</c:v>
                </c:pt>
                <c:pt idx="1">
                  <c:v>120.68965517241379</c:v>
                </c:pt>
                <c:pt idx="2">
                  <c:v>117.48148148148148</c:v>
                </c:pt>
                <c:pt idx="3">
                  <c:v>116</c:v>
                </c:pt>
                <c:pt idx="4">
                  <c:v>114</c:v>
                </c:pt>
              </c:numCache>
            </c:numRef>
          </c:val>
        </c:ser>
        <c:dLbls/>
        <c:marker val="1"/>
        <c:axId val="96803072"/>
        <c:axId val="96817152"/>
      </c:lineChart>
      <c:catAx>
        <c:axId val="96803072"/>
        <c:scaling>
          <c:orientation val="minMax"/>
        </c:scaling>
        <c:axPos val="b"/>
        <c:majorTickMark val="none"/>
        <c:tickLblPos val="nextTo"/>
        <c:crossAx val="96817152"/>
        <c:crosses val="autoZero"/>
        <c:auto val="1"/>
        <c:lblAlgn val="ctr"/>
        <c:lblOffset val="100"/>
      </c:catAx>
      <c:valAx>
        <c:axId val="968171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968030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З.А.Г.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'8-12 лет'!$ED$5:$ED$9</c:f>
              <c:numCache>
                <c:formatCode>0</c:formatCode>
                <c:ptCount val="5"/>
                <c:pt idx="0">
                  <c:v>51</c:v>
                </c:pt>
                <c:pt idx="1">
                  <c:v>62</c:v>
                </c:pt>
                <c:pt idx="2">
                  <c:v>49.411764705882348</c:v>
                </c:pt>
                <c:pt idx="3">
                  <c:v>51</c:v>
                </c:pt>
                <c:pt idx="4">
                  <c:v>56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'8-12 лет'!$ED$11:$ED$15</c:f>
              <c:numCache>
                <c:formatCode>0</c:formatCode>
                <c:ptCount val="5"/>
                <c:pt idx="0">
                  <c:v>115.73913043478261</c:v>
                </c:pt>
                <c:pt idx="1">
                  <c:v>117</c:v>
                </c:pt>
                <c:pt idx="2">
                  <c:v>117.20930232558139</c:v>
                </c:pt>
                <c:pt idx="3">
                  <c:v>120</c:v>
                </c:pt>
                <c:pt idx="4">
                  <c:v>110.625</c:v>
                </c:pt>
              </c:numCache>
            </c:numRef>
          </c:val>
        </c:ser>
        <c:dLbls/>
        <c:marker val="1"/>
        <c:axId val="96844416"/>
        <c:axId val="96854400"/>
      </c:lineChart>
      <c:catAx>
        <c:axId val="96844416"/>
        <c:scaling>
          <c:orientation val="minMax"/>
        </c:scaling>
        <c:axPos val="b"/>
        <c:majorTickMark val="none"/>
        <c:tickLblPos val="nextTo"/>
        <c:crossAx val="96854400"/>
        <c:crosses val="autoZero"/>
        <c:auto val="1"/>
        <c:lblAlgn val="ctr"/>
        <c:lblOffset val="100"/>
      </c:catAx>
      <c:valAx>
        <c:axId val="968544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968444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Б.</a:t>
            </a:r>
            <a:r>
              <a:rPr lang="ru-RU" sz="1200" baseline="0"/>
              <a:t>А.А.</a:t>
            </a:r>
            <a:endParaRPr lang="ru-RU" sz="1200"/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'8-12 лет'!$EM$5:$EM$9</c:f>
              <c:numCache>
                <c:formatCode>0</c:formatCode>
                <c:ptCount val="5"/>
                <c:pt idx="0">
                  <c:v>48.533333333333331</c:v>
                </c:pt>
                <c:pt idx="1">
                  <c:v>66.666666666666657</c:v>
                </c:pt>
                <c:pt idx="2">
                  <c:v>96.666666666666671</c:v>
                </c:pt>
                <c:pt idx="3">
                  <c:v>80.555555555555557</c:v>
                </c:pt>
                <c:pt idx="4">
                  <c:v>75.238095238095241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'8-12 лет'!$EM$11:$EM$15</c:f>
              <c:numCache>
                <c:formatCode>0</c:formatCode>
                <c:ptCount val="5"/>
                <c:pt idx="0">
                  <c:v>131</c:v>
                </c:pt>
                <c:pt idx="1">
                  <c:v>120.13513513513513</c:v>
                </c:pt>
                <c:pt idx="2">
                  <c:v>112.82142857142857</c:v>
                </c:pt>
                <c:pt idx="3">
                  <c:v>117</c:v>
                </c:pt>
                <c:pt idx="4">
                  <c:v>109</c:v>
                </c:pt>
              </c:numCache>
            </c:numRef>
          </c:val>
        </c:ser>
        <c:dLbls/>
        <c:marker val="1"/>
        <c:axId val="96910336"/>
        <c:axId val="96912128"/>
      </c:lineChart>
      <c:catAx>
        <c:axId val="96910336"/>
        <c:scaling>
          <c:orientation val="minMax"/>
        </c:scaling>
        <c:axPos val="b"/>
        <c:majorTickMark val="none"/>
        <c:tickLblPos val="nextTo"/>
        <c:crossAx val="96912128"/>
        <c:crosses val="autoZero"/>
        <c:auto val="1"/>
        <c:lblAlgn val="ctr"/>
        <c:lblOffset val="100"/>
      </c:catAx>
      <c:valAx>
        <c:axId val="969121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969103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Динамика продуктивности во времени,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/>
              <a:t>испытуемый </a:t>
            </a:r>
            <a:r>
              <a:rPr lang="ru-RU" sz="1200" b="1" i="0" baseline="0">
                <a:effectLst/>
              </a:rPr>
              <a:t>С.А.С.</a:t>
            </a:r>
            <a:endParaRPr lang="ru-RU" sz="1200"/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'8-12 лет'!$EV$5:$EV$9</c:f>
              <c:numCache>
                <c:formatCode>0</c:formatCode>
                <c:ptCount val="5"/>
                <c:pt idx="0">
                  <c:v>155.42857142857142</c:v>
                </c:pt>
                <c:pt idx="1">
                  <c:v>76.363636363636374</c:v>
                </c:pt>
                <c:pt idx="2">
                  <c:v>120</c:v>
                </c:pt>
                <c:pt idx="3">
                  <c:v>112.94117647058823</c:v>
                </c:pt>
                <c:pt idx="4">
                  <c:v>76.19047619047619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'8-12 лет'!$EV$11:$EV$15</c:f>
              <c:numCache>
                <c:formatCode>0</c:formatCode>
                <c:ptCount val="5"/>
                <c:pt idx="0">
                  <c:v>145.58823529411765</c:v>
                </c:pt>
                <c:pt idx="1">
                  <c:v>143.02702702702703</c:v>
                </c:pt>
                <c:pt idx="2">
                  <c:v>134.27027027027029</c:v>
                </c:pt>
                <c:pt idx="3">
                  <c:v>135.13888888888889</c:v>
                </c:pt>
                <c:pt idx="4">
                  <c:v>130</c:v>
                </c:pt>
              </c:numCache>
            </c:numRef>
          </c:val>
        </c:ser>
        <c:dLbls/>
        <c:marker val="1"/>
        <c:axId val="96959872"/>
        <c:axId val="96961664"/>
      </c:lineChart>
      <c:catAx>
        <c:axId val="96959872"/>
        <c:scaling>
          <c:orientation val="minMax"/>
        </c:scaling>
        <c:axPos val="b"/>
        <c:majorTickMark val="none"/>
        <c:tickLblPos val="nextTo"/>
        <c:crossAx val="96961664"/>
        <c:crosses val="autoZero"/>
        <c:auto val="1"/>
        <c:lblAlgn val="ctr"/>
        <c:lblOffset val="100"/>
      </c:catAx>
      <c:valAx>
        <c:axId val="969616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969598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К.</a:t>
            </a:r>
            <a:r>
              <a:rPr lang="ru-RU" sz="1200" baseline="0"/>
              <a:t>А.Г.</a:t>
            </a:r>
            <a:endParaRPr lang="ru-RU" sz="1200"/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'8-12 лет'!$Q$5:$Q$9</c:f>
              <c:numCache>
                <c:formatCode>0</c:formatCode>
                <c:ptCount val="5"/>
                <c:pt idx="0">
                  <c:v>89</c:v>
                </c:pt>
                <c:pt idx="1">
                  <c:v>81.714285714285722</c:v>
                </c:pt>
                <c:pt idx="2">
                  <c:v>86</c:v>
                </c:pt>
                <c:pt idx="3">
                  <c:v>80.266666666666666</c:v>
                </c:pt>
                <c:pt idx="4">
                  <c:v>76.36363636363636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'8-12 лет'!$Q$11:$Q$15</c:f>
              <c:numCache>
                <c:formatCode>0</c:formatCode>
                <c:ptCount val="5"/>
                <c:pt idx="0">
                  <c:v>123</c:v>
                </c:pt>
                <c:pt idx="1">
                  <c:v>116.96666666666667</c:v>
                </c:pt>
                <c:pt idx="2">
                  <c:v>117</c:v>
                </c:pt>
                <c:pt idx="3">
                  <c:v>118</c:v>
                </c:pt>
                <c:pt idx="4">
                  <c:v>115.69444444444444</c:v>
                </c:pt>
              </c:numCache>
            </c:numRef>
          </c:val>
        </c:ser>
        <c:dLbls/>
        <c:marker val="1"/>
        <c:axId val="96997376"/>
        <c:axId val="96998912"/>
      </c:lineChart>
      <c:catAx>
        <c:axId val="96997376"/>
        <c:scaling>
          <c:orientation val="minMax"/>
        </c:scaling>
        <c:axPos val="b"/>
        <c:majorTickMark val="none"/>
        <c:tickLblPos val="nextTo"/>
        <c:crossAx val="96998912"/>
        <c:crosses val="autoZero"/>
        <c:auto val="1"/>
        <c:lblAlgn val="ctr"/>
        <c:lblOffset val="100"/>
      </c:catAx>
      <c:valAx>
        <c:axId val="969989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969973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О.Д.С.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'3-7 лет'!$Q$5:$Q$9</c:f>
              <c:numCache>
                <c:formatCode>0</c:formatCode>
                <c:ptCount val="5"/>
                <c:pt idx="0">
                  <c:v>93.913043478260875</c:v>
                </c:pt>
                <c:pt idx="1">
                  <c:v>62.608695652173914</c:v>
                </c:pt>
                <c:pt idx="2">
                  <c:v>95.384615384615373</c:v>
                </c:pt>
                <c:pt idx="3">
                  <c:v>55.263157894736842</c:v>
                </c:pt>
                <c:pt idx="4">
                  <c:v>76.666666666666671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'3-7 лет'!$Q$11:$Q$15</c:f>
              <c:numCache>
                <c:formatCode>0</c:formatCode>
                <c:ptCount val="5"/>
                <c:pt idx="0">
                  <c:v>115.19999999999999</c:v>
                </c:pt>
                <c:pt idx="1">
                  <c:v>108.65217391304347</c:v>
                </c:pt>
                <c:pt idx="2">
                  <c:v>93.535714285714292</c:v>
                </c:pt>
                <c:pt idx="3">
                  <c:v>85.56</c:v>
                </c:pt>
                <c:pt idx="4">
                  <c:v>85</c:v>
                </c:pt>
              </c:numCache>
            </c:numRef>
          </c:val>
        </c:ser>
        <c:dLbls/>
        <c:marker val="1"/>
        <c:axId val="90776704"/>
        <c:axId val="90778240"/>
      </c:lineChart>
      <c:catAx>
        <c:axId val="90776704"/>
        <c:scaling>
          <c:orientation val="minMax"/>
        </c:scaling>
        <c:axPos val="b"/>
        <c:majorTickMark val="none"/>
        <c:tickLblPos val="nextTo"/>
        <c:crossAx val="90778240"/>
        <c:crosses val="autoZero"/>
        <c:auto val="1"/>
        <c:lblAlgn val="ctr"/>
        <c:lblOffset val="100"/>
      </c:catAx>
      <c:valAx>
        <c:axId val="907782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8414687829897805"/>
              <c:y val="0.29345459883714048"/>
            </c:manualLayout>
          </c:layout>
        </c:title>
        <c:numFmt formatCode="0" sourceLinked="1"/>
        <c:majorTickMark val="none"/>
        <c:tickLblPos val="nextTo"/>
        <c:crossAx val="907767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Я.М.Д.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'8-12 лет'!$H$5:$H$9</c:f>
              <c:numCache>
                <c:formatCode>0</c:formatCode>
                <c:ptCount val="5"/>
                <c:pt idx="0">
                  <c:v>98.61904761904762</c:v>
                </c:pt>
                <c:pt idx="1">
                  <c:v>95.058823529411768</c:v>
                </c:pt>
                <c:pt idx="2">
                  <c:v>69.142857142857139</c:v>
                </c:pt>
                <c:pt idx="3">
                  <c:v>79.625</c:v>
                </c:pt>
                <c:pt idx="4">
                  <c:v>76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'8-12 лет'!$H$11:$H$15</c:f>
              <c:numCache>
                <c:formatCode>0</c:formatCode>
                <c:ptCount val="5"/>
                <c:pt idx="0">
                  <c:v>139</c:v>
                </c:pt>
                <c:pt idx="1">
                  <c:v>119.03999999999999</c:v>
                </c:pt>
                <c:pt idx="2">
                  <c:v>99.523809523809518</c:v>
                </c:pt>
                <c:pt idx="3">
                  <c:v>91.56</c:v>
                </c:pt>
                <c:pt idx="4">
                  <c:v>135.34210526315789</c:v>
                </c:pt>
              </c:numCache>
            </c:numRef>
          </c:val>
        </c:ser>
        <c:dLbls/>
        <c:marker val="1"/>
        <c:axId val="97067392"/>
        <c:axId val="97068928"/>
      </c:lineChart>
      <c:catAx>
        <c:axId val="97067392"/>
        <c:scaling>
          <c:orientation val="minMax"/>
        </c:scaling>
        <c:axPos val="b"/>
        <c:majorTickMark val="none"/>
        <c:tickLblPos val="nextTo"/>
        <c:crossAx val="97068928"/>
        <c:crosses val="autoZero"/>
        <c:auto val="1"/>
        <c:lblAlgn val="ctr"/>
        <c:lblOffset val="100"/>
      </c:catAx>
      <c:valAx>
        <c:axId val="970689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970673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Ф.Т.А</a:t>
            </a:r>
            <a:r>
              <a:rPr lang="ru-RU" sz="1200" baseline="0"/>
              <a:t>.</a:t>
            </a:r>
            <a:endParaRPr lang="ru-RU" sz="1200"/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'8-12 лет'!$Z$5:$Z$9</c:f>
              <c:numCache>
                <c:formatCode>0</c:formatCode>
                <c:ptCount val="5"/>
                <c:pt idx="0">
                  <c:v>104.34782608695652</c:v>
                </c:pt>
                <c:pt idx="1">
                  <c:v>73.043478260869563</c:v>
                </c:pt>
                <c:pt idx="2">
                  <c:v>118.1764705882353</c:v>
                </c:pt>
                <c:pt idx="3">
                  <c:v>112.72727272727273</c:v>
                </c:pt>
                <c:pt idx="4">
                  <c:v>121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'8-12 лет'!$Z$11:$Z$15</c:f>
              <c:numCache>
                <c:formatCode>0</c:formatCode>
                <c:ptCount val="5"/>
                <c:pt idx="0">
                  <c:v>161</c:v>
                </c:pt>
                <c:pt idx="1">
                  <c:v>132</c:v>
                </c:pt>
                <c:pt idx="2">
                  <c:v>96</c:v>
                </c:pt>
                <c:pt idx="3">
                  <c:v>109</c:v>
                </c:pt>
                <c:pt idx="4">
                  <c:v>110.54545454545455</c:v>
                </c:pt>
              </c:numCache>
            </c:numRef>
          </c:val>
        </c:ser>
        <c:dLbls/>
        <c:marker val="1"/>
        <c:axId val="97116928"/>
        <c:axId val="97118464"/>
      </c:lineChart>
      <c:catAx>
        <c:axId val="97116928"/>
        <c:scaling>
          <c:orientation val="minMax"/>
        </c:scaling>
        <c:axPos val="b"/>
        <c:majorTickMark val="none"/>
        <c:tickLblPos val="nextTo"/>
        <c:crossAx val="97118464"/>
        <c:crosses val="autoZero"/>
        <c:auto val="1"/>
        <c:lblAlgn val="ctr"/>
        <c:lblOffset val="100"/>
      </c:catAx>
      <c:valAx>
        <c:axId val="971184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971169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О.Э.Д</a:t>
            </a:r>
            <a:r>
              <a:rPr lang="ru-RU" sz="1200" baseline="0"/>
              <a:t>.</a:t>
            </a:r>
            <a:endParaRPr lang="ru-RU" sz="1200"/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'8-12 лет'!$AI$5:$AI$9</c:f>
              <c:numCache>
                <c:formatCode>0</c:formatCode>
                <c:ptCount val="5"/>
                <c:pt idx="0">
                  <c:v>153.42105263157896</c:v>
                </c:pt>
                <c:pt idx="1">
                  <c:v>153.72549019607843</c:v>
                </c:pt>
                <c:pt idx="2">
                  <c:v>145.11627906976744</c:v>
                </c:pt>
                <c:pt idx="3">
                  <c:v>137.67692307692309</c:v>
                </c:pt>
                <c:pt idx="4">
                  <c:v>142.34693877551021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'8-12 лет'!$AI$11:$AI$15</c:f>
              <c:numCache>
                <c:formatCode>0</c:formatCode>
                <c:ptCount val="5"/>
                <c:pt idx="0">
                  <c:v>175.73913043478262</c:v>
                </c:pt>
                <c:pt idx="1">
                  <c:v>169.91836734693879</c:v>
                </c:pt>
                <c:pt idx="2">
                  <c:v>173.20754716981133</c:v>
                </c:pt>
                <c:pt idx="3">
                  <c:v>160</c:v>
                </c:pt>
                <c:pt idx="4">
                  <c:v>150.90909090909091</c:v>
                </c:pt>
              </c:numCache>
            </c:numRef>
          </c:val>
        </c:ser>
        <c:dLbls/>
        <c:marker val="1"/>
        <c:axId val="97150080"/>
        <c:axId val="97151616"/>
      </c:lineChart>
      <c:catAx>
        <c:axId val="97150080"/>
        <c:scaling>
          <c:orientation val="minMax"/>
        </c:scaling>
        <c:axPos val="b"/>
        <c:majorTickMark val="none"/>
        <c:tickLblPos val="nextTo"/>
        <c:crossAx val="97151616"/>
        <c:crosses val="autoZero"/>
        <c:auto val="1"/>
        <c:lblAlgn val="ctr"/>
        <c:lblOffset val="100"/>
      </c:catAx>
      <c:valAx>
        <c:axId val="971516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971500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Ц.</a:t>
            </a:r>
            <a:r>
              <a:rPr lang="ru-RU" sz="1200" baseline="0"/>
              <a:t>Е.Е.</a:t>
            </a:r>
            <a:endParaRPr lang="ru-RU" sz="1200"/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'8-12 лет'!$AR$5:$AR$9</c:f>
              <c:numCache>
                <c:formatCode>0</c:formatCode>
                <c:ptCount val="5"/>
                <c:pt idx="0">
                  <c:v>110.91666666666666</c:v>
                </c:pt>
                <c:pt idx="1">
                  <c:v>113.97058823529412</c:v>
                </c:pt>
                <c:pt idx="2">
                  <c:v>125.71428571428571</c:v>
                </c:pt>
                <c:pt idx="3">
                  <c:v>105</c:v>
                </c:pt>
                <c:pt idx="4">
                  <c:v>104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'8-12 лет'!$AR$11:$AR$15</c:f>
              <c:numCache>
                <c:formatCode>0</c:formatCode>
                <c:ptCount val="5"/>
                <c:pt idx="0">
                  <c:v>133.65384615384616</c:v>
                </c:pt>
                <c:pt idx="1">
                  <c:v>135</c:v>
                </c:pt>
                <c:pt idx="2">
                  <c:v>130.88372093023256</c:v>
                </c:pt>
                <c:pt idx="3">
                  <c:v>131.78571428571428</c:v>
                </c:pt>
                <c:pt idx="4">
                  <c:v>123.19354838709677</c:v>
                </c:pt>
              </c:numCache>
            </c:numRef>
          </c:val>
        </c:ser>
        <c:dLbls/>
        <c:marker val="1"/>
        <c:axId val="97195520"/>
        <c:axId val="97197056"/>
      </c:lineChart>
      <c:catAx>
        <c:axId val="97195520"/>
        <c:scaling>
          <c:orientation val="minMax"/>
        </c:scaling>
        <c:axPos val="b"/>
        <c:majorTickMark val="none"/>
        <c:tickLblPos val="nextTo"/>
        <c:crossAx val="97197056"/>
        <c:crosses val="autoZero"/>
        <c:auto val="1"/>
        <c:lblAlgn val="ctr"/>
        <c:lblOffset val="100"/>
      </c:catAx>
      <c:valAx>
        <c:axId val="971970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971955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С.И.А.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'8-12 лет'!$BA$5:$BA$9</c:f>
              <c:numCache>
                <c:formatCode>0</c:formatCode>
                <c:ptCount val="5"/>
                <c:pt idx="0">
                  <c:v>99.130434782608702</c:v>
                </c:pt>
                <c:pt idx="1">
                  <c:v>55.473684210526315</c:v>
                </c:pt>
                <c:pt idx="2">
                  <c:v>60.35</c:v>
                </c:pt>
                <c:pt idx="3">
                  <c:v>61.25</c:v>
                </c:pt>
                <c:pt idx="4">
                  <c:v>53.833333333333329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'8-12 лет'!$BA$11:$BA$15</c:f>
              <c:numCache>
                <c:formatCode>0</c:formatCode>
                <c:ptCount val="5"/>
                <c:pt idx="0">
                  <c:v>134.4</c:v>
                </c:pt>
                <c:pt idx="1">
                  <c:v>128</c:v>
                </c:pt>
                <c:pt idx="2">
                  <c:v>127</c:v>
                </c:pt>
                <c:pt idx="3">
                  <c:v>111</c:v>
                </c:pt>
                <c:pt idx="4">
                  <c:v>97</c:v>
                </c:pt>
              </c:numCache>
            </c:numRef>
          </c:val>
        </c:ser>
        <c:dLbls/>
        <c:marker val="1"/>
        <c:axId val="97249152"/>
        <c:axId val="97250688"/>
      </c:lineChart>
      <c:catAx>
        <c:axId val="97249152"/>
        <c:scaling>
          <c:orientation val="minMax"/>
        </c:scaling>
        <c:axPos val="b"/>
        <c:majorTickMark val="none"/>
        <c:tickLblPos val="nextTo"/>
        <c:crossAx val="97250688"/>
        <c:crosses val="autoZero"/>
        <c:auto val="1"/>
        <c:lblAlgn val="ctr"/>
        <c:lblOffset val="100"/>
      </c:catAx>
      <c:valAx>
        <c:axId val="972506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972491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Ш.А.С.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'8-12 лет'!$BJ$5:$BJ$9</c:f>
              <c:numCache>
                <c:formatCode>0</c:formatCode>
                <c:ptCount val="5"/>
                <c:pt idx="0">
                  <c:v>104.21052631578948</c:v>
                </c:pt>
                <c:pt idx="1">
                  <c:v>112.36842105263158</c:v>
                </c:pt>
                <c:pt idx="2">
                  <c:v>88.758620689655174</c:v>
                </c:pt>
                <c:pt idx="3">
                  <c:v>112.72727272727273</c:v>
                </c:pt>
                <c:pt idx="4">
                  <c:v>90.869565217391312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'8-12 лет'!$BJ$11:$BJ$15</c:f>
              <c:numCache>
                <c:formatCode>0</c:formatCode>
                <c:ptCount val="5"/>
                <c:pt idx="0">
                  <c:v>140</c:v>
                </c:pt>
                <c:pt idx="1">
                  <c:v>141</c:v>
                </c:pt>
                <c:pt idx="2">
                  <c:v>130.37837837837839</c:v>
                </c:pt>
                <c:pt idx="3">
                  <c:v>123.15151515151516</c:v>
                </c:pt>
                <c:pt idx="4">
                  <c:v>118</c:v>
                </c:pt>
              </c:numCache>
            </c:numRef>
          </c:val>
        </c:ser>
        <c:dLbls/>
        <c:marker val="1"/>
        <c:axId val="97302784"/>
        <c:axId val="97316864"/>
      </c:lineChart>
      <c:catAx>
        <c:axId val="97302784"/>
        <c:scaling>
          <c:orientation val="minMax"/>
        </c:scaling>
        <c:axPos val="b"/>
        <c:majorTickMark val="none"/>
        <c:tickLblPos val="nextTo"/>
        <c:crossAx val="97316864"/>
        <c:crosses val="autoZero"/>
        <c:auto val="1"/>
        <c:lblAlgn val="ctr"/>
        <c:lblOffset val="100"/>
      </c:catAx>
      <c:valAx>
        <c:axId val="973168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973027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П.М.А.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'8-12 лет'!$BS$5:$BS$9</c:f>
              <c:numCache>
                <c:formatCode>0</c:formatCode>
                <c:ptCount val="5"/>
                <c:pt idx="0">
                  <c:v>98</c:v>
                </c:pt>
                <c:pt idx="1">
                  <c:v>71.777777777777771</c:v>
                </c:pt>
                <c:pt idx="2">
                  <c:v>69.349999999999994</c:v>
                </c:pt>
                <c:pt idx="3">
                  <c:v>90.24</c:v>
                </c:pt>
                <c:pt idx="4">
                  <c:v>83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'8-12 лет'!$BS$11:$BS$15</c:f>
              <c:numCache>
                <c:formatCode>0</c:formatCode>
                <c:ptCount val="5"/>
                <c:pt idx="0">
                  <c:v>131</c:v>
                </c:pt>
                <c:pt idx="1">
                  <c:v>123.39130434782609</c:v>
                </c:pt>
                <c:pt idx="2">
                  <c:v>125</c:v>
                </c:pt>
                <c:pt idx="3">
                  <c:v>109.08333333333333</c:v>
                </c:pt>
                <c:pt idx="4">
                  <c:v>104.80769230769231</c:v>
                </c:pt>
              </c:numCache>
            </c:numRef>
          </c:val>
        </c:ser>
        <c:dLbls/>
        <c:marker val="1"/>
        <c:axId val="97352320"/>
        <c:axId val="97354112"/>
      </c:lineChart>
      <c:catAx>
        <c:axId val="97352320"/>
        <c:scaling>
          <c:orientation val="minMax"/>
        </c:scaling>
        <c:axPos val="b"/>
        <c:majorTickMark val="none"/>
        <c:tickLblPos val="nextTo"/>
        <c:crossAx val="97354112"/>
        <c:crosses val="autoZero"/>
        <c:auto val="1"/>
        <c:lblAlgn val="ctr"/>
        <c:lblOffset val="100"/>
      </c:catAx>
      <c:valAx>
        <c:axId val="973541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97352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Ц.М.М.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'8-12 лет'!$CB$5:$CB$9</c:f>
              <c:numCache>
                <c:formatCode>0</c:formatCode>
                <c:ptCount val="5"/>
                <c:pt idx="0">
                  <c:v>117.87096774193547</c:v>
                </c:pt>
                <c:pt idx="1">
                  <c:v>80.181818181818187</c:v>
                </c:pt>
                <c:pt idx="2">
                  <c:v>98</c:v>
                </c:pt>
                <c:pt idx="3">
                  <c:v>104</c:v>
                </c:pt>
                <c:pt idx="4">
                  <c:v>106.05405405405406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'8-12 лет'!$CB$11:$CB$15</c:f>
              <c:numCache>
                <c:formatCode>0</c:formatCode>
                <c:ptCount val="5"/>
                <c:pt idx="0">
                  <c:v>127.44827586206897</c:v>
                </c:pt>
                <c:pt idx="1">
                  <c:v>131</c:v>
                </c:pt>
                <c:pt idx="2">
                  <c:v>121</c:v>
                </c:pt>
                <c:pt idx="3">
                  <c:v>118</c:v>
                </c:pt>
                <c:pt idx="4">
                  <c:v>121.875</c:v>
                </c:pt>
              </c:numCache>
            </c:numRef>
          </c:val>
        </c:ser>
        <c:dLbls/>
        <c:marker val="1"/>
        <c:axId val="97381376"/>
        <c:axId val="97391360"/>
      </c:lineChart>
      <c:catAx>
        <c:axId val="97381376"/>
        <c:scaling>
          <c:orientation val="minMax"/>
        </c:scaling>
        <c:axPos val="b"/>
        <c:majorTickMark val="none"/>
        <c:tickLblPos val="nextTo"/>
        <c:crossAx val="97391360"/>
        <c:crosses val="autoZero"/>
        <c:auto val="1"/>
        <c:lblAlgn val="ctr"/>
        <c:lblOffset val="100"/>
      </c:catAx>
      <c:valAx>
        <c:axId val="973913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973813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 продуктивности во времени </a:t>
            </a:r>
          </a:p>
          <a:p>
            <a:pPr>
              <a:defRPr sz="1100"/>
            </a:pPr>
            <a:r>
              <a:rPr lang="ru-RU" sz="1100"/>
              <a:t>(по группе, </a:t>
            </a:r>
            <a:r>
              <a:rPr lang="en-US" sz="1100"/>
              <a:t>n</a:t>
            </a:r>
            <a:r>
              <a:rPr lang="ru-RU" sz="1100"/>
              <a:t>=17)</a:t>
            </a:r>
          </a:p>
        </c:rich>
      </c:tx>
      <c:layout>
        <c:manualLayout>
          <c:xMode val="edge"/>
          <c:yMode val="edge"/>
          <c:x val="0.35127551062656404"/>
          <c:y val="3.7037037037037042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val>
            <c:numRef>
              <c:f>'8-12 лет'!$C$39:$C$43</c:f>
              <c:numCache>
                <c:formatCode>0</c:formatCode>
                <c:ptCount val="5"/>
                <c:pt idx="0">
                  <c:v>101.79655080408384</c:v>
                </c:pt>
                <c:pt idx="1">
                  <c:v>89.12914465793807</c:v>
                </c:pt>
                <c:pt idx="2">
                  <c:v>92.541137174396326</c:v>
                </c:pt>
                <c:pt idx="3">
                  <c:v>89.762124393457796</c:v>
                </c:pt>
                <c:pt idx="4">
                  <c:v>87.198742156177303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val>
            <c:numRef>
              <c:f>'8-12 лет'!$D$39:$D$43</c:f>
              <c:numCache>
                <c:formatCode>0</c:formatCode>
                <c:ptCount val="5"/>
                <c:pt idx="0">
                  <c:v>137.1438875609017</c:v>
                </c:pt>
                <c:pt idx="1">
                  <c:v>130.9280500793048</c:v>
                </c:pt>
                <c:pt idx="2">
                  <c:v>125.64208667851263</c:v>
                </c:pt>
                <c:pt idx="3">
                  <c:v>121.91138177182293</c:v>
                </c:pt>
                <c:pt idx="4">
                  <c:v>119.25807189532782</c:v>
                </c:pt>
              </c:numCache>
            </c:numRef>
          </c:val>
        </c:ser>
        <c:dLbls/>
        <c:marker val="1"/>
        <c:axId val="97443200"/>
        <c:axId val="99353728"/>
      </c:lineChart>
      <c:catAx>
        <c:axId val="97443200"/>
        <c:scaling>
          <c:orientation val="minMax"/>
        </c:scaling>
        <c:axPos val="b"/>
        <c:majorTickMark val="none"/>
        <c:tickLblPos val="nextTo"/>
        <c:crossAx val="99353728"/>
        <c:crosses val="autoZero"/>
        <c:auto val="1"/>
        <c:lblAlgn val="ctr"/>
        <c:lblOffset val="100"/>
      </c:catAx>
      <c:valAx>
        <c:axId val="993537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ru-RU" sz="1100"/>
                  <a:t>Показатель, Е</a:t>
                </a:r>
              </a:p>
            </c:rich>
          </c:tx>
          <c:layout>
            <c:manualLayout>
              <c:xMode val="edge"/>
              <c:yMode val="edge"/>
              <c:x val="0.15555555555555556"/>
              <c:y val="0.31093795567220767"/>
            </c:manualLayout>
          </c:layout>
        </c:title>
        <c:numFmt formatCode="0" sourceLinked="1"/>
        <c:majorTickMark val="none"/>
        <c:tickLblPos val="nextTo"/>
        <c:crossAx val="974432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 объема внимания во времени</a:t>
            </a:r>
          </a:p>
          <a:p>
            <a:pPr>
              <a:defRPr sz="1100"/>
            </a:pPr>
            <a:r>
              <a:rPr lang="ru-RU" sz="1100"/>
              <a:t>(по группе, </a:t>
            </a:r>
            <a:r>
              <a:rPr lang="en-US" sz="1100"/>
              <a:t>n</a:t>
            </a:r>
            <a:r>
              <a:rPr lang="ru-RU" sz="1100"/>
              <a:t>=</a:t>
            </a:r>
            <a:r>
              <a:rPr lang="ru-RU" sz="1100" b="1" i="0" u="none" strike="noStrike" baseline="0">
                <a:effectLst/>
              </a:rPr>
              <a:t>17</a:t>
            </a:r>
            <a:r>
              <a:rPr lang="ru-RU" sz="1100"/>
              <a:t>)</a:t>
            </a:r>
          </a:p>
        </c:rich>
      </c:tx>
      <c:layout>
        <c:manualLayout>
          <c:xMode val="edge"/>
          <c:yMode val="edge"/>
          <c:x val="0.31709711286089248"/>
          <c:y val="3.7037037037037042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val>
            <c:numRef>
              <c:f>'8-12 лет'!$E$39:$E$43</c:f>
              <c:numCache>
                <c:formatCode>0</c:formatCode>
                <c:ptCount val="5"/>
                <c:pt idx="0">
                  <c:v>110.05882352941177</c:v>
                </c:pt>
                <c:pt idx="1">
                  <c:v>95.058823529411768</c:v>
                </c:pt>
                <c:pt idx="2">
                  <c:v>99.235294117647058</c:v>
                </c:pt>
                <c:pt idx="3">
                  <c:v>97.588235294117652</c:v>
                </c:pt>
                <c:pt idx="4">
                  <c:v>90.588235294117652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val>
            <c:numRef>
              <c:f>'8-12 лет'!$F$39:$F$43</c:f>
              <c:numCache>
                <c:formatCode>0</c:formatCode>
                <c:ptCount val="5"/>
                <c:pt idx="0">
                  <c:v>139.88235294117646</c:v>
                </c:pt>
                <c:pt idx="1">
                  <c:v>133.88235294117646</c:v>
                </c:pt>
                <c:pt idx="2">
                  <c:v>129.52941176470588</c:v>
                </c:pt>
                <c:pt idx="3">
                  <c:v>125.35294117647059</c:v>
                </c:pt>
                <c:pt idx="4">
                  <c:v>123.52941176470588</c:v>
                </c:pt>
              </c:numCache>
            </c:numRef>
          </c:val>
        </c:ser>
        <c:dLbls/>
        <c:marker val="1"/>
        <c:axId val="99389440"/>
        <c:axId val="99390976"/>
      </c:lineChart>
      <c:catAx>
        <c:axId val="99389440"/>
        <c:scaling>
          <c:orientation val="minMax"/>
        </c:scaling>
        <c:axPos val="b"/>
        <c:majorTickMark val="none"/>
        <c:tickLblPos val="nextTo"/>
        <c:crossAx val="99390976"/>
        <c:crosses val="autoZero"/>
        <c:auto val="1"/>
        <c:lblAlgn val="ctr"/>
        <c:lblOffset val="100"/>
      </c:catAx>
      <c:valAx>
        <c:axId val="993909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Показатель, В</a:t>
                </a:r>
              </a:p>
            </c:rich>
          </c:tx>
          <c:layout>
            <c:manualLayout>
              <c:xMode val="edge"/>
              <c:yMode val="edge"/>
              <c:x val="0.15555555555555556"/>
              <c:y val="0.31093795567220767"/>
            </c:manualLayout>
          </c:layout>
        </c:title>
        <c:numFmt formatCode="0" sourceLinked="1"/>
        <c:majorTickMark val="none"/>
        <c:tickLblPos val="nextTo"/>
        <c:crossAx val="993894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В.Д.А.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'3-7 лет'!$Z$5:$Z$9</c:f>
              <c:numCache>
                <c:formatCode>0</c:formatCode>
                <c:ptCount val="5"/>
                <c:pt idx="0">
                  <c:v>72.72727272727272</c:v>
                </c:pt>
                <c:pt idx="1">
                  <c:v>55.833333333333336</c:v>
                </c:pt>
                <c:pt idx="2">
                  <c:v>54</c:v>
                </c:pt>
                <c:pt idx="3">
                  <c:v>51</c:v>
                </c:pt>
                <c:pt idx="4">
                  <c:v>45.772727272727273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'3-7 лет'!$Z$11:$Z$15</c:f>
              <c:numCache>
                <c:formatCode>0</c:formatCode>
                <c:ptCount val="5"/>
                <c:pt idx="0">
                  <c:v>112.86956521739131</c:v>
                </c:pt>
                <c:pt idx="1">
                  <c:v>109</c:v>
                </c:pt>
                <c:pt idx="2">
                  <c:v>105.36666666666667</c:v>
                </c:pt>
                <c:pt idx="3">
                  <c:v>108.07894736842105</c:v>
                </c:pt>
                <c:pt idx="4">
                  <c:v>95.370370370370367</c:v>
                </c:pt>
              </c:numCache>
            </c:numRef>
          </c:val>
        </c:ser>
        <c:dLbls/>
        <c:marker val="1"/>
        <c:axId val="90826240"/>
        <c:axId val="90827776"/>
      </c:lineChart>
      <c:catAx>
        <c:axId val="90826240"/>
        <c:scaling>
          <c:orientation val="minMax"/>
        </c:scaling>
        <c:axPos val="b"/>
        <c:majorTickMark val="none"/>
        <c:tickLblPos val="nextTo"/>
        <c:crossAx val="90827776"/>
        <c:crosses val="autoZero"/>
        <c:auto val="1"/>
        <c:lblAlgn val="ctr"/>
        <c:lblOffset val="100"/>
      </c:catAx>
      <c:valAx>
        <c:axId val="908277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8414687829897805"/>
              <c:y val="0.29345459883714048"/>
            </c:manualLayout>
          </c:layout>
        </c:title>
        <c:numFmt formatCode="0" sourceLinked="1"/>
        <c:majorTickMark val="none"/>
        <c:tickLblPos val="nextTo"/>
        <c:crossAx val="908262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 распределения внимания во времени</a:t>
            </a:r>
          </a:p>
          <a:p>
            <a:pPr>
              <a:defRPr sz="1100"/>
            </a:pPr>
            <a:r>
              <a:rPr lang="ru-RU" sz="1100"/>
              <a:t>(по группе, </a:t>
            </a:r>
            <a:r>
              <a:rPr lang="en-US" sz="1100"/>
              <a:t>n</a:t>
            </a:r>
            <a:r>
              <a:rPr lang="ru-RU" sz="1100"/>
              <a:t>=</a:t>
            </a:r>
            <a:r>
              <a:rPr lang="ru-RU" sz="1100" b="1" i="0" u="none" strike="noStrike" baseline="0">
                <a:effectLst/>
              </a:rPr>
              <a:t>17</a:t>
            </a:r>
            <a:r>
              <a:rPr lang="ru-RU" sz="1100"/>
              <a:t>)</a:t>
            </a:r>
          </a:p>
        </c:rich>
      </c:tx>
      <c:layout>
        <c:manualLayout>
          <c:xMode val="edge"/>
          <c:yMode val="edge"/>
          <c:x val="0.31709711286089248"/>
          <c:y val="3.7037037037037042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val>
            <c:numRef>
              <c:f>'8-12 лет'!$K$39:$K$43</c:f>
              <c:numCache>
                <c:formatCode>0</c:formatCode>
                <c:ptCount val="5"/>
                <c:pt idx="0">
                  <c:v>1.7058823529411764</c:v>
                </c:pt>
                <c:pt idx="1">
                  <c:v>1.588235294117647</c:v>
                </c:pt>
                <c:pt idx="2">
                  <c:v>1.4705882352941178</c:v>
                </c:pt>
                <c:pt idx="3">
                  <c:v>2.1764705882352939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val>
            <c:numRef>
              <c:f>'8-12 лет'!$L$39:$L$43</c:f>
              <c:numCache>
                <c:formatCode>0</c:formatCode>
                <c:ptCount val="5"/>
                <c:pt idx="0">
                  <c:v>0.58823529411764708</c:v>
                </c:pt>
                <c:pt idx="1">
                  <c:v>0.6470588235294118</c:v>
                </c:pt>
                <c:pt idx="2">
                  <c:v>1</c:v>
                </c:pt>
                <c:pt idx="3">
                  <c:v>0.76470588235294112</c:v>
                </c:pt>
                <c:pt idx="4">
                  <c:v>1.2352941176470589</c:v>
                </c:pt>
              </c:numCache>
            </c:numRef>
          </c:val>
        </c:ser>
        <c:dLbls/>
        <c:marker val="1"/>
        <c:axId val="100028800"/>
        <c:axId val="100030336"/>
      </c:lineChart>
      <c:catAx>
        <c:axId val="100028800"/>
        <c:scaling>
          <c:orientation val="minMax"/>
        </c:scaling>
        <c:axPos val="b"/>
        <c:majorTickMark val="none"/>
        <c:tickLblPos val="nextTo"/>
        <c:crossAx val="100030336"/>
        <c:crosses val="autoZero"/>
        <c:auto val="1"/>
        <c:lblAlgn val="ctr"/>
        <c:lblOffset val="100"/>
      </c:catAx>
      <c:valAx>
        <c:axId val="1000303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Показатель, </a:t>
                </a:r>
                <a:r>
                  <a:rPr lang="en-US"/>
                  <a:t>P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15555555555555556"/>
              <c:y val="0.31093795567220767"/>
            </c:manualLayout>
          </c:layout>
        </c:title>
        <c:numFmt formatCode="0" sourceLinked="1"/>
        <c:majorTickMark val="none"/>
        <c:tickLblPos val="nextTo"/>
        <c:crossAx val="1000288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точности выполнения задания</a:t>
            </a:r>
          </a:p>
          <a:p>
            <a:pPr>
              <a:defRPr sz="1200"/>
            </a:pPr>
            <a:r>
              <a:rPr lang="ru-RU" sz="1200"/>
              <a:t>во времени (по группе, </a:t>
            </a:r>
            <a:r>
              <a:rPr lang="en-US" sz="1200"/>
              <a:t>n</a:t>
            </a:r>
            <a:r>
              <a:rPr lang="ru-RU" sz="1200"/>
              <a:t>=</a:t>
            </a:r>
            <a:r>
              <a:rPr lang="ru-RU" sz="1200" b="1" i="0" u="none" strike="noStrike" baseline="0">
                <a:effectLst/>
              </a:rPr>
              <a:t>17</a:t>
            </a:r>
            <a:r>
              <a:rPr lang="ru-RU" sz="1200"/>
              <a:t>)</a:t>
            </a:r>
          </a:p>
        </c:rich>
      </c:tx>
      <c:layout>
        <c:manualLayout>
          <c:xMode val="edge"/>
          <c:yMode val="edge"/>
          <c:x val="0.31709711286089248"/>
          <c:y val="3.7037037037037042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val>
            <c:numRef>
              <c:f>'8-12 лет'!$M$39:$M$43</c:f>
              <c:numCache>
                <c:formatCode>0.00</c:formatCode>
                <c:ptCount val="5"/>
                <c:pt idx="0">
                  <c:v>0.92364856950352325</c:v>
                </c:pt>
                <c:pt idx="1">
                  <c:v>0.93625954040956749</c:v>
                </c:pt>
                <c:pt idx="2">
                  <c:v>0.92915128071364639</c:v>
                </c:pt>
                <c:pt idx="3">
                  <c:v>0.92117113900254344</c:v>
                </c:pt>
                <c:pt idx="4">
                  <c:v>0.96293068123539438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val>
            <c:numRef>
              <c:f>'8-12 лет'!$N$39:$N$43</c:f>
              <c:numCache>
                <c:formatCode>0.00</c:formatCode>
                <c:ptCount val="5"/>
                <c:pt idx="0">
                  <c:v>0.98089217616855184</c:v>
                </c:pt>
                <c:pt idx="1">
                  <c:v>0.97838934030157743</c:v>
                </c:pt>
                <c:pt idx="2">
                  <c:v>0.96863033503007168</c:v>
                </c:pt>
                <c:pt idx="3">
                  <c:v>0.97266455026201959</c:v>
                </c:pt>
                <c:pt idx="4">
                  <c:v>0.96667226593385092</c:v>
                </c:pt>
              </c:numCache>
            </c:numRef>
          </c:val>
        </c:ser>
        <c:dLbls/>
        <c:marker val="1"/>
        <c:axId val="99419264"/>
        <c:axId val="99420800"/>
      </c:lineChart>
      <c:catAx>
        <c:axId val="99419264"/>
        <c:scaling>
          <c:orientation val="minMax"/>
        </c:scaling>
        <c:axPos val="b"/>
        <c:majorTickMark val="none"/>
        <c:tickLblPos val="nextTo"/>
        <c:crossAx val="99420800"/>
        <c:crosses val="autoZero"/>
        <c:auto val="1"/>
        <c:lblAlgn val="ctr"/>
        <c:lblOffset val="100"/>
      </c:catAx>
      <c:valAx>
        <c:axId val="994208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Показатель, А</a:t>
                </a:r>
              </a:p>
            </c:rich>
          </c:tx>
          <c:layout>
            <c:manualLayout>
              <c:xMode val="edge"/>
              <c:yMode val="edge"/>
              <c:x val="0.13959555605544313"/>
              <c:y val="0.29747554428000283"/>
            </c:manualLayout>
          </c:layout>
        </c:title>
        <c:numFmt formatCode="0.00" sourceLinked="1"/>
        <c:majorTickMark val="none"/>
        <c:tickLblPos val="nextTo"/>
        <c:crossAx val="994192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В.Д.А.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'13 и старше'!$AI$5:$AI$9</c:f>
              <c:numCache>
                <c:formatCode>0</c:formatCode>
                <c:ptCount val="5"/>
                <c:pt idx="0">
                  <c:v>133</c:v>
                </c:pt>
                <c:pt idx="1">
                  <c:v>102</c:v>
                </c:pt>
                <c:pt idx="2">
                  <c:v>89.125</c:v>
                </c:pt>
                <c:pt idx="3">
                  <c:v>121.32352941176471</c:v>
                </c:pt>
                <c:pt idx="4">
                  <c:v>131.44736842105263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'13 и старше'!$AI$11:$AI$15</c:f>
              <c:numCache>
                <c:formatCode>0</c:formatCode>
                <c:ptCount val="5"/>
                <c:pt idx="0">
                  <c:v>153.07499999999999</c:v>
                </c:pt>
                <c:pt idx="1">
                  <c:v>148.62222222222221</c:v>
                </c:pt>
                <c:pt idx="2">
                  <c:v>151</c:v>
                </c:pt>
                <c:pt idx="3">
                  <c:v>143.41463414634146</c:v>
                </c:pt>
                <c:pt idx="4">
                  <c:v>143.77142857142857</c:v>
                </c:pt>
              </c:numCache>
            </c:numRef>
          </c:val>
        </c:ser>
        <c:dLbls/>
        <c:marker val="1"/>
        <c:axId val="101255040"/>
        <c:axId val="101256576"/>
      </c:lineChart>
      <c:catAx>
        <c:axId val="101255040"/>
        <c:scaling>
          <c:orientation val="minMax"/>
        </c:scaling>
        <c:axPos val="b"/>
        <c:majorTickMark val="none"/>
        <c:tickLblPos val="nextTo"/>
        <c:crossAx val="101256576"/>
        <c:crosses val="autoZero"/>
        <c:auto val="1"/>
        <c:lblAlgn val="ctr"/>
        <c:lblOffset val="100"/>
      </c:catAx>
      <c:valAx>
        <c:axId val="1012565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1012550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С.Д.С.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'13 и старше'!$AR$5:$AR$9</c:f>
              <c:numCache>
                <c:formatCode>0</c:formatCode>
                <c:ptCount val="5"/>
                <c:pt idx="0">
                  <c:v>120</c:v>
                </c:pt>
                <c:pt idx="1">
                  <c:v>120</c:v>
                </c:pt>
                <c:pt idx="2">
                  <c:v>116.92307692307692</c:v>
                </c:pt>
                <c:pt idx="3">
                  <c:v>112.94117647058823</c:v>
                </c:pt>
                <c:pt idx="4">
                  <c:v>108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'13 и старше'!$AR$11:$AR$15</c:f>
              <c:numCache>
                <c:formatCode>0</c:formatCode>
                <c:ptCount val="5"/>
                <c:pt idx="0">
                  <c:v>156.4</c:v>
                </c:pt>
                <c:pt idx="1">
                  <c:v>160</c:v>
                </c:pt>
                <c:pt idx="2">
                  <c:v>154</c:v>
                </c:pt>
                <c:pt idx="3">
                  <c:v>160</c:v>
                </c:pt>
                <c:pt idx="4">
                  <c:v>150.65217391304347</c:v>
                </c:pt>
              </c:numCache>
            </c:numRef>
          </c:val>
        </c:ser>
        <c:dLbls/>
        <c:marker val="1"/>
        <c:axId val="101304576"/>
        <c:axId val="101314560"/>
      </c:lineChart>
      <c:catAx>
        <c:axId val="101304576"/>
        <c:scaling>
          <c:orientation val="minMax"/>
        </c:scaling>
        <c:axPos val="b"/>
        <c:majorTickMark val="none"/>
        <c:tickLblPos val="nextTo"/>
        <c:crossAx val="101314560"/>
        <c:crosses val="autoZero"/>
        <c:auto val="1"/>
        <c:lblAlgn val="ctr"/>
        <c:lblOffset val="100"/>
      </c:catAx>
      <c:valAx>
        <c:axId val="1013145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1013045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М. И.Д.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'13 и старше'!$H$5:$H$9</c:f>
              <c:numCache>
                <c:formatCode>0</c:formatCode>
                <c:ptCount val="5"/>
                <c:pt idx="0">
                  <c:v>280.77941176470591</c:v>
                </c:pt>
                <c:pt idx="1">
                  <c:v>117.5625</c:v>
                </c:pt>
                <c:pt idx="2">
                  <c:v>145.811320754717</c:v>
                </c:pt>
                <c:pt idx="3">
                  <c:v>146.39175257731958</c:v>
                </c:pt>
                <c:pt idx="4">
                  <c:v>122.85714285714286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'13 и старше'!$H$11:$H$15</c:f>
              <c:numCache>
                <c:formatCode>0</c:formatCode>
                <c:ptCount val="5"/>
                <c:pt idx="0">
                  <c:v>269.88732394366195</c:v>
                </c:pt>
                <c:pt idx="1">
                  <c:v>219.77941176470588</c:v>
                </c:pt>
                <c:pt idx="2">
                  <c:v>220.53846153846155</c:v>
                </c:pt>
                <c:pt idx="3">
                  <c:v>198.04411764705884</c:v>
                </c:pt>
                <c:pt idx="4">
                  <c:v>240.24615384615385</c:v>
                </c:pt>
              </c:numCache>
            </c:numRef>
          </c:val>
        </c:ser>
        <c:dLbls/>
        <c:marker val="1"/>
        <c:axId val="101329920"/>
        <c:axId val="101364480"/>
      </c:lineChart>
      <c:catAx>
        <c:axId val="101329920"/>
        <c:scaling>
          <c:orientation val="minMax"/>
        </c:scaling>
        <c:axPos val="b"/>
        <c:majorTickMark val="none"/>
        <c:tickLblPos val="nextTo"/>
        <c:crossAx val="101364480"/>
        <c:crosses val="autoZero"/>
        <c:auto val="1"/>
        <c:lblAlgn val="ctr"/>
        <c:lblOffset val="100"/>
      </c:catAx>
      <c:valAx>
        <c:axId val="101364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1013299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Ч.У.А.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'13 и старше'!$Q$5:$Q$9</c:f>
              <c:numCache>
                <c:formatCode>0</c:formatCode>
                <c:ptCount val="5"/>
                <c:pt idx="0">
                  <c:v>182.75</c:v>
                </c:pt>
                <c:pt idx="1">
                  <c:v>157</c:v>
                </c:pt>
                <c:pt idx="2">
                  <c:v>185.29411764705881</c:v>
                </c:pt>
                <c:pt idx="3">
                  <c:v>122.12121212121212</c:v>
                </c:pt>
                <c:pt idx="4">
                  <c:v>176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'13 и старше'!$Q$11:$Q$15</c:f>
              <c:numCache>
                <c:formatCode>0</c:formatCode>
                <c:ptCount val="5"/>
                <c:pt idx="0">
                  <c:v>233</c:v>
                </c:pt>
                <c:pt idx="1">
                  <c:v>191</c:v>
                </c:pt>
                <c:pt idx="2">
                  <c:v>176.11290322580646</c:v>
                </c:pt>
                <c:pt idx="3">
                  <c:v>173.38775510204081</c:v>
                </c:pt>
                <c:pt idx="4">
                  <c:v>184</c:v>
                </c:pt>
              </c:numCache>
            </c:numRef>
          </c:val>
        </c:ser>
        <c:dLbls/>
        <c:marker val="1"/>
        <c:axId val="101387648"/>
        <c:axId val="101393536"/>
      </c:lineChart>
      <c:catAx>
        <c:axId val="101387648"/>
        <c:scaling>
          <c:orientation val="minMax"/>
        </c:scaling>
        <c:axPos val="b"/>
        <c:majorTickMark val="none"/>
        <c:tickLblPos val="nextTo"/>
        <c:crossAx val="101393536"/>
        <c:crosses val="autoZero"/>
        <c:auto val="1"/>
        <c:lblAlgn val="ctr"/>
        <c:lblOffset val="100"/>
      </c:catAx>
      <c:valAx>
        <c:axId val="1013935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1013876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Р.И.А.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'13 и старше'!$Z$5:$Z$9</c:f>
              <c:numCache>
                <c:formatCode>0</c:formatCode>
                <c:ptCount val="5"/>
                <c:pt idx="0">
                  <c:v>146</c:v>
                </c:pt>
                <c:pt idx="1">
                  <c:v>129.7560975609756</c:v>
                </c:pt>
                <c:pt idx="2">
                  <c:v>103.65625</c:v>
                </c:pt>
                <c:pt idx="3">
                  <c:v>129</c:v>
                </c:pt>
                <c:pt idx="4">
                  <c:v>160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'13 и старше'!$Z$11:$Z$15</c:f>
              <c:numCache>
                <c:formatCode>0</c:formatCode>
                <c:ptCount val="5"/>
                <c:pt idx="0">
                  <c:v>163</c:v>
                </c:pt>
                <c:pt idx="1">
                  <c:v>154</c:v>
                </c:pt>
                <c:pt idx="2">
                  <c:v>151.3953488372093</c:v>
                </c:pt>
                <c:pt idx="3">
                  <c:v>161</c:v>
                </c:pt>
                <c:pt idx="4">
                  <c:v>160</c:v>
                </c:pt>
              </c:numCache>
            </c:numRef>
          </c:val>
        </c:ser>
        <c:dLbls/>
        <c:marker val="1"/>
        <c:axId val="101433344"/>
        <c:axId val="101434880"/>
      </c:lineChart>
      <c:catAx>
        <c:axId val="101433344"/>
        <c:scaling>
          <c:orientation val="minMax"/>
        </c:scaling>
        <c:axPos val="b"/>
        <c:majorTickMark val="none"/>
        <c:tickLblPos val="nextTo"/>
        <c:crossAx val="101434880"/>
        <c:crosses val="autoZero"/>
        <c:auto val="1"/>
        <c:lblAlgn val="ctr"/>
        <c:lblOffset val="100"/>
      </c:catAx>
      <c:valAx>
        <c:axId val="1014348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6391201069705821"/>
              <c:y val="0.30712995824296307"/>
            </c:manualLayout>
          </c:layout>
        </c:title>
        <c:numFmt formatCode="0" sourceLinked="1"/>
        <c:majorTickMark val="none"/>
        <c:tickLblPos val="nextTo"/>
        <c:crossAx val="1014333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 </a:t>
            </a:r>
          </a:p>
          <a:p>
            <a:pPr>
              <a:defRPr sz="1200"/>
            </a:pPr>
            <a:r>
              <a:rPr lang="ru-RU" sz="1200"/>
              <a:t>(по группе, </a:t>
            </a:r>
            <a:r>
              <a:rPr lang="en-US" sz="1200"/>
              <a:t>n</a:t>
            </a:r>
            <a:r>
              <a:rPr lang="ru-RU" sz="1200"/>
              <a:t>=5)</a:t>
            </a:r>
          </a:p>
        </c:rich>
      </c:tx>
      <c:layout>
        <c:manualLayout>
          <c:xMode val="edge"/>
          <c:yMode val="edge"/>
          <c:x val="0.31709711286089248"/>
          <c:y val="3.7037037037037042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val>
            <c:numRef>
              <c:f>'13 и старше'!$C$39:$C$43</c:f>
              <c:numCache>
                <c:formatCode>0</c:formatCode>
                <c:ptCount val="5"/>
                <c:pt idx="0">
                  <c:v>172.50588235294117</c:v>
                </c:pt>
                <c:pt idx="1">
                  <c:v>125.26371951219512</c:v>
                </c:pt>
                <c:pt idx="2">
                  <c:v>128.16195306497053</c:v>
                </c:pt>
                <c:pt idx="3">
                  <c:v>126.35553411617693</c:v>
                </c:pt>
                <c:pt idx="4">
                  <c:v>139.66090225563909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val>
            <c:numRef>
              <c:f>'13 и старше'!$D$39:$D$43</c:f>
              <c:numCache>
                <c:formatCode>0</c:formatCode>
                <c:ptCount val="5"/>
                <c:pt idx="0">
                  <c:v>195.07246478873236</c:v>
                </c:pt>
                <c:pt idx="1">
                  <c:v>174.68032679738562</c:v>
                </c:pt>
                <c:pt idx="2">
                  <c:v>170.60934272029547</c:v>
                </c:pt>
                <c:pt idx="3">
                  <c:v>167.16930137908821</c:v>
                </c:pt>
                <c:pt idx="4">
                  <c:v>175.73395126612519</c:v>
                </c:pt>
              </c:numCache>
            </c:numRef>
          </c:val>
        </c:ser>
        <c:dLbls/>
        <c:marker val="1"/>
        <c:axId val="101486976"/>
        <c:axId val="101488512"/>
      </c:lineChart>
      <c:catAx>
        <c:axId val="101486976"/>
        <c:scaling>
          <c:orientation val="minMax"/>
        </c:scaling>
        <c:axPos val="b"/>
        <c:majorTickMark val="none"/>
        <c:tickLblPos val="nextTo"/>
        <c:crossAx val="101488512"/>
        <c:crosses val="autoZero"/>
        <c:auto val="1"/>
        <c:lblAlgn val="ctr"/>
        <c:lblOffset val="100"/>
      </c:catAx>
      <c:valAx>
        <c:axId val="1014885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Показатель,</a:t>
                </a:r>
                <a:r>
                  <a:rPr lang="ru-RU" baseline="0"/>
                  <a:t> Е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15555555555555556"/>
              <c:y val="0.31093795567220767"/>
            </c:manualLayout>
          </c:layout>
        </c:title>
        <c:numFmt formatCode="0" sourceLinked="1"/>
        <c:majorTickMark val="none"/>
        <c:tickLblPos val="nextTo"/>
        <c:crossAx val="1014869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 объема внимания во времени</a:t>
            </a:r>
          </a:p>
          <a:p>
            <a:pPr>
              <a:defRPr sz="1100"/>
            </a:pPr>
            <a:r>
              <a:rPr lang="ru-RU" sz="1100"/>
              <a:t>(по группе, </a:t>
            </a:r>
            <a:r>
              <a:rPr lang="en-US" sz="1100"/>
              <a:t>n</a:t>
            </a:r>
            <a:r>
              <a:rPr lang="ru-RU" sz="1100"/>
              <a:t>=5)</a:t>
            </a:r>
          </a:p>
        </c:rich>
      </c:tx>
      <c:layout>
        <c:manualLayout>
          <c:xMode val="edge"/>
          <c:yMode val="edge"/>
          <c:x val="0.31709711286089248"/>
          <c:y val="3.7037037037037042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val>
            <c:numRef>
              <c:f>'13 и старше'!$E$39:$E$43</c:f>
              <c:numCache>
                <c:formatCode>0</c:formatCode>
                <c:ptCount val="5"/>
                <c:pt idx="0">
                  <c:v>183.2</c:v>
                </c:pt>
                <c:pt idx="1">
                  <c:v>136.6</c:v>
                </c:pt>
                <c:pt idx="2">
                  <c:v>138.4</c:v>
                </c:pt>
                <c:pt idx="3">
                  <c:v>140.80000000000001</c:v>
                </c:pt>
                <c:pt idx="4">
                  <c:v>151.80000000000001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val>
            <c:numRef>
              <c:f>'13 и старше'!$F$39:$F$43</c:f>
              <c:numCache>
                <c:formatCode>0</c:formatCode>
                <c:ptCount val="5"/>
                <c:pt idx="0">
                  <c:v>200</c:v>
                </c:pt>
                <c:pt idx="1">
                  <c:v>180.4</c:v>
                </c:pt>
                <c:pt idx="2">
                  <c:v>174.8</c:v>
                </c:pt>
                <c:pt idx="3">
                  <c:v>169.2</c:v>
                </c:pt>
                <c:pt idx="4">
                  <c:v>178</c:v>
                </c:pt>
              </c:numCache>
            </c:numRef>
          </c:val>
        </c:ser>
        <c:dLbls/>
        <c:marker val="1"/>
        <c:axId val="101548800"/>
        <c:axId val="101550336"/>
      </c:lineChart>
      <c:catAx>
        <c:axId val="101548800"/>
        <c:scaling>
          <c:orientation val="minMax"/>
        </c:scaling>
        <c:axPos val="b"/>
        <c:majorTickMark val="none"/>
        <c:tickLblPos val="nextTo"/>
        <c:crossAx val="101550336"/>
        <c:crosses val="autoZero"/>
        <c:auto val="1"/>
        <c:lblAlgn val="ctr"/>
        <c:lblOffset val="100"/>
      </c:catAx>
      <c:valAx>
        <c:axId val="1015503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Показатель, В</a:t>
                </a:r>
              </a:p>
            </c:rich>
          </c:tx>
          <c:layout>
            <c:manualLayout>
              <c:xMode val="edge"/>
              <c:yMode val="edge"/>
              <c:x val="0.15555555555555556"/>
              <c:y val="0.31093795567220767"/>
            </c:manualLayout>
          </c:layout>
        </c:title>
        <c:numFmt formatCode="0" sourceLinked="1"/>
        <c:majorTickMark val="none"/>
        <c:tickLblPos val="nextTo"/>
        <c:crossAx val="1015488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 распределения внимания во времени</a:t>
            </a:r>
          </a:p>
          <a:p>
            <a:pPr>
              <a:defRPr sz="1100"/>
            </a:pPr>
            <a:r>
              <a:rPr lang="ru-RU" sz="1100"/>
              <a:t>(по группе, </a:t>
            </a:r>
            <a:r>
              <a:rPr lang="en-US" sz="1100"/>
              <a:t>n</a:t>
            </a:r>
            <a:r>
              <a:rPr lang="ru-RU" sz="1100"/>
              <a:t>=5)</a:t>
            </a:r>
          </a:p>
        </c:rich>
      </c:tx>
      <c:layout>
        <c:manualLayout>
          <c:xMode val="edge"/>
          <c:yMode val="edge"/>
          <c:x val="0.31709711286089248"/>
          <c:y val="3.7037037037037042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val>
            <c:numRef>
              <c:f>'13 и старше'!$K$39:$K$43</c:f>
              <c:numCache>
                <c:formatCode>0</c:formatCode>
                <c:ptCount val="5"/>
                <c:pt idx="0">
                  <c:v>2.2000000000000002</c:v>
                </c:pt>
                <c:pt idx="1">
                  <c:v>3.2</c:v>
                </c:pt>
                <c:pt idx="2">
                  <c:v>3</c:v>
                </c:pt>
                <c:pt idx="3">
                  <c:v>5.8</c:v>
                </c:pt>
                <c:pt idx="4">
                  <c:v>4.2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val>
            <c:numRef>
              <c:f>'13 и старше'!$L$39:$L$43</c:f>
              <c:numCache>
                <c:formatCode>0</c:formatCode>
                <c:ptCount val="5"/>
                <c:pt idx="0">
                  <c:v>1.2</c:v>
                </c:pt>
                <c:pt idx="1">
                  <c:v>1.6</c:v>
                </c:pt>
                <c:pt idx="2">
                  <c:v>1.2</c:v>
                </c:pt>
                <c:pt idx="3">
                  <c:v>0.4</c:v>
                </c:pt>
                <c:pt idx="4">
                  <c:v>0.4</c:v>
                </c:pt>
              </c:numCache>
            </c:numRef>
          </c:val>
        </c:ser>
        <c:dLbls/>
        <c:marker val="1"/>
        <c:axId val="101581952"/>
        <c:axId val="101583488"/>
      </c:lineChart>
      <c:catAx>
        <c:axId val="101581952"/>
        <c:scaling>
          <c:orientation val="minMax"/>
        </c:scaling>
        <c:axPos val="b"/>
        <c:majorTickMark val="none"/>
        <c:tickLblPos val="nextTo"/>
        <c:crossAx val="101583488"/>
        <c:crosses val="autoZero"/>
        <c:auto val="1"/>
        <c:lblAlgn val="ctr"/>
        <c:lblOffset val="100"/>
      </c:catAx>
      <c:valAx>
        <c:axId val="1015834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Показатель, </a:t>
                </a:r>
                <a:r>
                  <a:rPr lang="en-US"/>
                  <a:t>P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15555555555555556"/>
              <c:y val="0.31093795567220767"/>
            </c:manualLayout>
          </c:layout>
        </c:title>
        <c:numFmt formatCode="0" sourceLinked="1"/>
        <c:majorTickMark val="none"/>
        <c:tickLblPos val="nextTo"/>
        <c:crossAx val="1015819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Ш.А.Д.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'3-7 лет'!$AI$5:$AI$9</c:f>
              <c:numCache>
                <c:formatCode>0</c:formatCode>
                <c:ptCount val="5"/>
                <c:pt idx="0">
                  <c:v>73.846153846153854</c:v>
                </c:pt>
                <c:pt idx="1">
                  <c:v>60</c:v>
                </c:pt>
                <c:pt idx="2">
                  <c:v>40</c:v>
                </c:pt>
                <c:pt idx="3">
                  <c:v>46.153846153846153</c:v>
                </c:pt>
                <c:pt idx="4">
                  <c:v>31.428571428571427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'3-7 лет'!$AI$11:$AI$15</c:f>
              <c:numCache>
                <c:formatCode>0</c:formatCode>
                <c:ptCount val="5"/>
                <c:pt idx="0">
                  <c:v>115.69444444444444</c:v>
                </c:pt>
                <c:pt idx="1">
                  <c:v>107.8125</c:v>
                </c:pt>
                <c:pt idx="2">
                  <c:v>91.677419354838705</c:v>
                </c:pt>
                <c:pt idx="3">
                  <c:v>75.238095238095241</c:v>
                </c:pt>
                <c:pt idx="4">
                  <c:v>76.521739130434781</c:v>
                </c:pt>
              </c:numCache>
            </c:numRef>
          </c:val>
        </c:ser>
        <c:dLbls/>
        <c:marker val="1"/>
        <c:axId val="90740608"/>
        <c:axId val="90742144"/>
      </c:lineChart>
      <c:catAx>
        <c:axId val="90740608"/>
        <c:scaling>
          <c:orientation val="minMax"/>
        </c:scaling>
        <c:axPos val="b"/>
        <c:majorTickMark val="none"/>
        <c:tickLblPos val="nextTo"/>
        <c:crossAx val="90742144"/>
        <c:crosses val="autoZero"/>
        <c:auto val="1"/>
        <c:lblAlgn val="ctr"/>
        <c:lblOffset val="100"/>
      </c:catAx>
      <c:valAx>
        <c:axId val="907421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5693591663954506"/>
              <c:y val="0.28433779135647691"/>
            </c:manualLayout>
          </c:layout>
        </c:title>
        <c:numFmt formatCode="0" sourceLinked="1"/>
        <c:majorTickMark val="none"/>
        <c:tickLblPos val="nextTo"/>
        <c:crossAx val="907406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lineChart>
        <c:grouping val="standard"/>
        <c:ser>
          <c:idx val="0"/>
          <c:order val="0"/>
          <c:tx>
            <c:v>До сборов</c:v>
          </c:tx>
          <c:val>
            <c:numRef>
              <c:f>'13 и старше'!$M$39:$M$42</c:f>
              <c:numCache>
                <c:formatCode>0.00</c:formatCode>
                <c:ptCount val="4"/>
                <c:pt idx="0">
                  <c:v>0.95857843137254906</c:v>
                </c:pt>
                <c:pt idx="1">
                  <c:v>0.93262195121951219</c:v>
                </c:pt>
                <c:pt idx="2">
                  <c:v>0.9369407922820796</c:v>
                </c:pt>
                <c:pt idx="3">
                  <c:v>0.91662348163257812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val>
            <c:numRef>
              <c:f>'13 и старше'!$N$39:$N$42</c:f>
              <c:numCache>
                <c:formatCode>0.00</c:formatCode>
                <c:ptCount val="4"/>
                <c:pt idx="0">
                  <c:v>0.97801810865191141</c:v>
                </c:pt>
                <c:pt idx="1">
                  <c:v>0.97496732026143784</c:v>
                </c:pt>
                <c:pt idx="2">
                  <c:v>0.97981533844999702</c:v>
                </c:pt>
                <c:pt idx="3">
                  <c:v>0.9880991420958628</c:v>
                </c:pt>
              </c:numCache>
            </c:numRef>
          </c:val>
        </c:ser>
        <c:dLbls/>
        <c:marker val="1"/>
        <c:axId val="101623296"/>
        <c:axId val="101624832"/>
      </c:lineChart>
      <c:catAx>
        <c:axId val="101623296"/>
        <c:scaling>
          <c:orientation val="minMax"/>
        </c:scaling>
        <c:axPos val="b"/>
        <c:majorTickMark val="none"/>
        <c:tickLblPos val="nextTo"/>
        <c:crossAx val="101624832"/>
        <c:crosses val="autoZero"/>
        <c:auto val="1"/>
        <c:lblAlgn val="ctr"/>
        <c:lblOffset val="100"/>
      </c:catAx>
      <c:valAx>
        <c:axId val="1016248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Показатель, А</a:t>
                </a:r>
              </a:p>
            </c:rich>
          </c:tx>
          <c:layout>
            <c:manualLayout>
              <c:xMode val="edge"/>
              <c:yMode val="edge"/>
              <c:x val="0.13959555605544313"/>
              <c:y val="0.29747554428000283"/>
            </c:manualLayout>
          </c:layout>
        </c:title>
        <c:numFmt formatCode="0.00" sourceLinked="1"/>
        <c:majorTickMark val="none"/>
        <c:tickLblPos val="nextTo"/>
        <c:crossAx val="1016232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Е.П.П.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'3-7 лет'!$AR$5:$AR$9</c:f>
              <c:numCache>
                <c:formatCode>0</c:formatCode>
                <c:ptCount val="5"/>
                <c:pt idx="0">
                  <c:v>59.090909090909086</c:v>
                </c:pt>
                <c:pt idx="1">
                  <c:v>57.428571428571423</c:v>
                </c:pt>
                <c:pt idx="2">
                  <c:v>59.5</c:v>
                </c:pt>
                <c:pt idx="3">
                  <c:v>58</c:v>
                </c:pt>
                <c:pt idx="4">
                  <c:v>33.428571428571431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'3-7 лет'!$AR$11:$AR$15</c:f>
              <c:numCache>
                <c:formatCode>0</c:formatCode>
                <c:ptCount val="5"/>
                <c:pt idx="0">
                  <c:v>90.9375</c:v>
                </c:pt>
                <c:pt idx="1">
                  <c:v>90</c:v>
                </c:pt>
                <c:pt idx="2">
                  <c:v>83</c:v>
                </c:pt>
                <c:pt idx="3">
                  <c:v>75.238095238095241</c:v>
                </c:pt>
                <c:pt idx="4">
                  <c:v>78</c:v>
                </c:pt>
              </c:numCache>
            </c:numRef>
          </c:val>
        </c:ser>
        <c:dLbls/>
        <c:marker val="1"/>
        <c:axId val="92379392"/>
        <c:axId val="92385280"/>
      </c:lineChart>
      <c:catAx>
        <c:axId val="92379392"/>
        <c:scaling>
          <c:orientation val="minMax"/>
        </c:scaling>
        <c:axPos val="b"/>
        <c:majorTickMark val="none"/>
        <c:tickLblPos val="nextTo"/>
        <c:crossAx val="92385280"/>
        <c:crosses val="autoZero"/>
        <c:auto val="1"/>
        <c:lblAlgn val="ctr"/>
        <c:lblOffset val="100"/>
      </c:catAx>
      <c:valAx>
        <c:axId val="923852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5510390168735774"/>
              <c:y val="0.27977938761614507"/>
            </c:manualLayout>
          </c:layout>
        </c:title>
        <c:numFmt formatCode="0" sourceLinked="1"/>
        <c:majorTickMark val="none"/>
        <c:tickLblPos val="nextTo"/>
        <c:crossAx val="923793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времени,</a:t>
            </a:r>
          </a:p>
          <a:p>
            <a:pPr>
              <a:defRPr sz="1200"/>
            </a:pPr>
            <a:r>
              <a:rPr lang="ru-RU" sz="1200"/>
              <a:t>испытуемый М.М.О.</a:t>
            </a:r>
          </a:p>
        </c:rich>
      </c:tx>
      <c:layout>
        <c:manualLayout>
          <c:xMode val="edge"/>
          <c:yMode val="edge"/>
          <c:x val="0.32072804630020302"/>
          <c:y val="4.1666636653271104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spPr>
            <a:ln w="31750"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val>
            <c:numRef>
              <c:f>'3-7 лет'!$BA$5:$BA$9</c:f>
              <c:numCache>
                <c:formatCode>0</c:formatCode>
                <c:ptCount val="5"/>
                <c:pt idx="0">
                  <c:v>60.625</c:v>
                </c:pt>
                <c:pt idx="1">
                  <c:v>52.800000000000004</c:v>
                </c:pt>
                <c:pt idx="2">
                  <c:v>47.304347826086953</c:v>
                </c:pt>
                <c:pt idx="3">
                  <c:v>54</c:v>
                </c:pt>
                <c:pt idx="4">
                  <c:v>63.000000000000007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spPr>
            <a:ln w="31750">
              <a:solidFill>
                <a:srgbClr val="FF0000"/>
              </a:solidFill>
            </a:ln>
          </c:spPr>
          <c:val>
            <c:numRef>
              <c:f>'3-7 лет'!$BA$11:$BA$15</c:f>
              <c:numCache>
                <c:formatCode>0</c:formatCode>
                <c:ptCount val="5"/>
                <c:pt idx="0">
                  <c:v>104</c:v>
                </c:pt>
                <c:pt idx="1">
                  <c:v>97</c:v>
                </c:pt>
                <c:pt idx="2">
                  <c:v>92</c:v>
                </c:pt>
                <c:pt idx="3">
                  <c:v>88</c:v>
                </c:pt>
                <c:pt idx="4">
                  <c:v>83.375</c:v>
                </c:pt>
              </c:numCache>
            </c:numRef>
          </c:val>
        </c:ser>
        <c:dLbls/>
        <c:marker val="1"/>
        <c:axId val="93203456"/>
        <c:axId val="93217536"/>
      </c:lineChart>
      <c:catAx>
        <c:axId val="93203456"/>
        <c:scaling>
          <c:orientation val="minMax"/>
        </c:scaling>
        <c:axPos val="b"/>
        <c:majorTickMark val="none"/>
        <c:tickLblPos val="nextTo"/>
        <c:crossAx val="93217536"/>
        <c:crosses val="autoZero"/>
        <c:auto val="1"/>
        <c:lblAlgn val="ctr"/>
        <c:lblOffset val="100"/>
      </c:catAx>
      <c:valAx>
        <c:axId val="932175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Показетель, Е</a:t>
                </a:r>
              </a:p>
            </c:rich>
          </c:tx>
          <c:layout>
            <c:manualLayout>
              <c:xMode val="edge"/>
              <c:yMode val="edge"/>
              <c:x val="0.15510390168735774"/>
              <c:y val="0.27977938761614507"/>
            </c:manualLayout>
          </c:layout>
        </c:title>
        <c:numFmt formatCode="0" sourceLinked="1"/>
        <c:majorTickMark val="none"/>
        <c:tickLblPos val="nextTo"/>
        <c:crossAx val="932034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Динамика продуктивности во времени </a:t>
            </a:r>
          </a:p>
          <a:p>
            <a:pPr>
              <a:defRPr sz="1200"/>
            </a:pPr>
            <a:r>
              <a:rPr lang="ru-RU" sz="1200"/>
              <a:t>(по группе, </a:t>
            </a:r>
            <a:r>
              <a:rPr lang="en-US" sz="1200"/>
              <a:t>n</a:t>
            </a:r>
            <a:r>
              <a:rPr lang="ru-RU" sz="1200"/>
              <a:t>=6)</a:t>
            </a:r>
          </a:p>
        </c:rich>
      </c:tx>
      <c:layout>
        <c:manualLayout>
          <c:xMode val="edge"/>
          <c:yMode val="edge"/>
          <c:x val="0.31709711286089248"/>
          <c:y val="3.7037037037037042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val>
            <c:numRef>
              <c:f>'3-7 лет'!$C$39:$C$43</c:f>
              <c:numCache>
                <c:formatCode>0</c:formatCode>
                <c:ptCount val="5"/>
                <c:pt idx="0">
                  <c:v>72.341422164791723</c:v>
                </c:pt>
                <c:pt idx="1">
                  <c:v>54.111766735679787</c:v>
                </c:pt>
                <c:pt idx="2">
                  <c:v>56.031493868450383</c:v>
                </c:pt>
                <c:pt idx="3">
                  <c:v>50.736167341430502</c:v>
                </c:pt>
                <c:pt idx="4">
                  <c:v>47.716089466089464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val>
            <c:numRef>
              <c:f>'3-7 лет'!$D$39:$D$43</c:f>
              <c:numCache>
                <c:formatCode>0</c:formatCode>
                <c:ptCount val="5"/>
                <c:pt idx="0">
                  <c:v>107.12449403454839</c:v>
                </c:pt>
                <c:pt idx="1">
                  <c:v>102.39490596963424</c:v>
                </c:pt>
                <c:pt idx="2">
                  <c:v>93.185919098822339</c:v>
                </c:pt>
                <c:pt idx="3">
                  <c:v>86.279189640768593</c:v>
                </c:pt>
                <c:pt idx="4">
                  <c:v>83.877851583467532</c:v>
                </c:pt>
              </c:numCache>
            </c:numRef>
          </c:val>
        </c:ser>
        <c:dLbls/>
        <c:marker val="1"/>
        <c:axId val="93195264"/>
        <c:axId val="93127424"/>
      </c:lineChart>
      <c:catAx>
        <c:axId val="93195264"/>
        <c:scaling>
          <c:orientation val="minMax"/>
        </c:scaling>
        <c:axPos val="b"/>
        <c:majorTickMark val="none"/>
        <c:tickLblPos val="nextTo"/>
        <c:crossAx val="93127424"/>
        <c:crosses val="autoZero"/>
        <c:auto val="1"/>
        <c:lblAlgn val="ctr"/>
        <c:lblOffset val="100"/>
      </c:catAx>
      <c:valAx>
        <c:axId val="931274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Показатель,</a:t>
                </a:r>
                <a:r>
                  <a:rPr lang="ru-RU" baseline="0"/>
                  <a:t> Е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15555555555555556"/>
              <c:y val="0.31093795567220767"/>
            </c:manualLayout>
          </c:layout>
        </c:title>
        <c:numFmt formatCode="0" sourceLinked="1"/>
        <c:majorTickMark val="none"/>
        <c:tickLblPos val="nextTo"/>
        <c:crossAx val="931952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 объема внимания во времени</a:t>
            </a:r>
          </a:p>
          <a:p>
            <a:pPr>
              <a:defRPr sz="1100"/>
            </a:pPr>
            <a:r>
              <a:rPr lang="ru-RU" sz="1100"/>
              <a:t>(по группе, </a:t>
            </a:r>
            <a:r>
              <a:rPr lang="en-US" sz="1100"/>
              <a:t>n</a:t>
            </a:r>
            <a:r>
              <a:rPr lang="ru-RU" sz="1100"/>
              <a:t>=6)</a:t>
            </a:r>
          </a:p>
        </c:rich>
      </c:tx>
      <c:layout>
        <c:manualLayout>
          <c:xMode val="edge"/>
          <c:yMode val="edge"/>
          <c:x val="0.31709711286089248"/>
          <c:y val="3.7037037037037042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val>
            <c:numRef>
              <c:f>'3-7 лет'!$E$39:$E$43</c:f>
              <c:numCache>
                <c:formatCode>0</c:formatCode>
                <c:ptCount val="5"/>
                <c:pt idx="0">
                  <c:v>87</c:v>
                </c:pt>
                <c:pt idx="1">
                  <c:v>63.333333333333336</c:v>
                </c:pt>
                <c:pt idx="2">
                  <c:v>65.833333333333329</c:v>
                </c:pt>
                <c:pt idx="3">
                  <c:v>53.833333333333336</c:v>
                </c:pt>
                <c:pt idx="4">
                  <c:v>55.333333333333336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val>
            <c:numRef>
              <c:f>'3-7 лет'!$F$39:$F$43</c:f>
              <c:numCache>
                <c:formatCode>0</c:formatCode>
                <c:ptCount val="5"/>
                <c:pt idx="0">
                  <c:v>111.16666666666667</c:v>
                </c:pt>
                <c:pt idx="1">
                  <c:v>107</c:v>
                </c:pt>
                <c:pt idx="2">
                  <c:v>96</c:v>
                </c:pt>
                <c:pt idx="3">
                  <c:v>90.5</c:v>
                </c:pt>
                <c:pt idx="4">
                  <c:v>86.333333333333329</c:v>
                </c:pt>
              </c:numCache>
            </c:numRef>
          </c:val>
        </c:ser>
        <c:dLbls/>
        <c:marker val="1"/>
        <c:axId val="93146496"/>
        <c:axId val="93156480"/>
      </c:lineChart>
      <c:catAx>
        <c:axId val="93146496"/>
        <c:scaling>
          <c:orientation val="minMax"/>
        </c:scaling>
        <c:axPos val="b"/>
        <c:majorTickMark val="none"/>
        <c:tickLblPos val="nextTo"/>
        <c:crossAx val="93156480"/>
        <c:crosses val="autoZero"/>
        <c:auto val="1"/>
        <c:lblAlgn val="ctr"/>
        <c:lblOffset val="100"/>
      </c:catAx>
      <c:valAx>
        <c:axId val="93156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Показатель, В</a:t>
                </a:r>
              </a:p>
            </c:rich>
          </c:tx>
          <c:layout>
            <c:manualLayout>
              <c:xMode val="edge"/>
              <c:yMode val="edge"/>
              <c:x val="0.15555555555555556"/>
              <c:y val="0.31093795567220767"/>
            </c:manualLayout>
          </c:layout>
        </c:title>
        <c:numFmt formatCode="0" sourceLinked="1"/>
        <c:majorTickMark val="none"/>
        <c:tickLblPos val="nextTo"/>
        <c:crossAx val="931464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 распределения внимания во времени</a:t>
            </a:r>
          </a:p>
          <a:p>
            <a:pPr>
              <a:defRPr sz="1100"/>
            </a:pPr>
            <a:r>
              <a:rPr lang="ru-RU" sz="1100"/>
              <a:t>(по группе, </a:t>
            </a:r>
            <a:r>
              <a:rPr lang="en-US" sz="1100"/>
              <a:t>n</a:t>
            </a:r>
            <a:r>
              <a:rPr lang="ru-RU" sz="1100"/>
              <a:t>=6)</a:t>
            </a:r>
          </a:p>
        </c:rich>
      </c:tx>
      <c:layout>
        <c:manualLayout>
          <c:xMode val="edge"/>
          <c:yMode val="edge"/>
          <c:x val="0.31709711286089248"/>
          <c:y val="3.7037037037037042E-2"/>
        </c:manualLayout>
      </c:layout>
    </c:title>
    <c:plotArea>
      <c:layout/>
      <c:lineChart>
        <c:grouping val="standard"/>
        <c:ser>
          <c:idx val="0"/>
          <c:order val="0"/>
          <c:tx>
            <c:v>до сборов</c:v>
          </c:tx>
          <c:val>
            <c:numRef>
              <c:f>'3-7 лет'!$K$39:$K$43</c:f>
              <c:numCache>
                <c:formatCode>0</c:formatCode>
                <c:ptCount val="5"/>
                <c:pt idx="0">
                  <c:v>2.6666666666666665</c:v>
                </c:pt>
                <c:pt idx="1">
                  <c:v>2.3333333333333335</c:v>
                </c:pt>
                <c:pt idx="2">
                  <c:v>4.333333333333333</c:v>
                </c:pt>
                <c:pt idx="3">
                  <c:v>0.66666666666666663</c:v>
                </c:pt>
                <c:pt idx="4">
                  <c:v>2.5</c:v>
                </c:pt>
              </c:numCache>
            </c:numRef>
          </c:val>
        </c:ser>
        <c:ser>
          <c:idx val="1"/>
          <c:order val="1"/>
          <c:tx>
            <c:v>после сборов</c:v>
          </c:tx>
          <c:val>
            <c:numRef>
              <c:f>'3-7 лет'!$L$39:$L$43</c:f>
              <c:numCache>
                <c:formatCode>0</c:formatCode>
                <c:ptCount val="5"/>
                <c:pt idx="0">
                  <c:v>0.83333333333333337</c:v>
                </c:pt>
                <c:pt idx="1">
                  <c:v>0.66666666666666663</c:v>
                </c:pt>
                <c:pt idx="2">
                  <c:v>0.83333333333333337</c:v>
                </c:pt>
                <c:pt idx="3">
                  <c:v>1.1666666666666667</c:v>
                </c:pt>
                <c:pt idx="4">
                  <c:v>0.66666666666666663</c:v>
                </c:pt>
              </c:numCache>
            </c:numRef>
          </c:val>
        </c:ser>
        <c:dLbls/>
        <c:marker val="1"/>
        <c:axId val="93539712"/>
        <c:axId val="93549696"/>
      </c:lineChart>
      <c:catAx>
        <c:axId val="93539712"/>
        <c:scaling>
          <c:orientation val="minMax"/>
        </c:scaling>
        <c:axPos val="b"/>
        <c:majorTickMark val="none"/>
        <c:tickLblPos val="nextTo"/>
        <c:crossAx val="93549696"/>
        <c:crosses val="autoZero"/>
        <c:auto val="1"/>
        <c:lblAlgn val="ctr"/>
        <c:lblOffset val="100"/>
      </c:catAx>
      <c:valAx>
        <c:axId val="935496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Показатель, </a:t>
                </a:r>
                <a:r>
                  <a:rPr lang="en-US"/>
                  <a:t>P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15555555555555556"/>
              <c:y val="0.31093795567220767"/>
            </c:manualLayout>
          </c:layout>
        </c:title>
        <c:numFmt formatCode="0" sourceLinked="1"/>
        <c:majorTickMark val="none"/>
        <c:tickLblPos val="nextTo"/>
        <c:crossAx val="935397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18" Type="http://schemas.openxmlformats.org/officeDocument/2006/relationships/chart" Target="../charts/chart28.xml"/><Relationship Id="rId3" Type="http://schemas.openxmlformats.org/officeDocument/2006/relationships/chart" Target="../charts/chart13.xml"/><Relationship Id="rId21" Type="http://schemas.openxmlformats.org/officeDocument/2006/relationships/chart" Target="../charts/chart31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17" Type="http://schemas.openxmlformats.org/officeDocument/2006/relationships/chart" Target="../charts/chart27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20" Type="http://schemas.openxmlformats.org/officeDocument/2006/relationships/chart" Target="../charts/chart30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10" Type="http://schemas.openxmlformats.org/officeDocument/2006/relationships/chart" Target="../charts/chart20.xml"/><Relationship Id="rId19" Type="http://schemas.openxmlformats.org/officeDocument/2006/relationships/chart" Target="../charts/chart29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83346</xdr:rowOff>
    </xdr:from>
    <xdr:to>
      <xdr:col>8</xdr:col>
      <xdr:colOff>250031</xdr:colOff>
      <xdr:row>34</xdr:row>
      <xdr:rowOff>35721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250030</xdr:colOff>
      <xdr:row>20</xdr:row>
      <xdr:rowOff>83347</xdr:rowOff>
    </xdr:from>
    <xdr:to>
      <xdr:col>17</xdr:col>
      <xdr:colOff>166686</xdr:colOff>
      <xdr:row>34</xdr:row>
      <xdr:rowOff>35722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214312</xdr:colOff>
      <xdr:row>20</xdr:row>
      <xdr:rowOff>71442</xdr:rowOff>
    </xdr:from>
    <xdr:to>
      <xdr:col>26</xdr:col>
      <xdr:colOff>190499</xdr:colOff>
      <xdr:row>34</xdr:row>
      <xdr:rowOff>23817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190500</xdr:colOff>
      <xdr:row>20</xdr:row>
      <xdr:rowOff>47629</xdr:rowOff>
    </xdr:from>
    <xdr:to>
      <xdr:col>36</xdr:col>
      <xdr:colOff>11906</xdr:colOff>
      <xdr:row>34</xdr:row>
      <xdr:rowOff>4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107156</xdr:colOff>
      <xdr:row>20</xdr:row>
      <xdr:rowOff>47628</xdr:rowOff>
    </xdr:from>
    <xdr:to>
      <xdr:col>44</xdr:col>
      <xdr:colOff>285750</xdr:colOff>
      <xdr:row>34</xdr:row>
      <xdr:rowOff>3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380999</xdr:colOff>
      <xdr:row>20</xdr:row>
      <xdr:rowOff>71438</xdr:rowOff>
    </xdr:from>
    <xdr:to>
      <xdr:col>53</xdr:col>
      <xdr:colOff>273843</xdr:colOff>
      <xdr:row>34</xdr:row>
      <xdr:rowOff>23813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11906</xdr:colOff>
      <xdr:row>44</xdr:row>
      <xdr:rowOff>194071</xdr:rowOff>
    </xdr:from>
    <xdr:to>
      <xdr:col>10</xdr:col>
      <xdr:colOff>11906</xdr:colOff>
      <xdr:row>58</xdr:row>
      <xdr:rowOff>190498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59530</xdr:colOff>
      <xdr:row>44</xdr:row>
      <xdr:rowOff>190500</xdr:rowOff>
    </xdr:from>
    <xdr:to>
      <xdr:col>18</xdr:col>
      <xdr:colOff>904874</xdr:colOff>
      <xdr:row>58</xdr:row>
      <xdr:rowOff>186927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83345</xdr:colOff>
      <xdr:row>45</xdr:row>
      <xdr:rowOff>0</xdr:rowOff>
    </xdr:from>
    <xdr:to>
      <xdr:col>27</xdr:col>
      <xdr:colOff>869157</xdr:colOff>
      <xdr:row>58</xdr:row>
      <xdr:rowOff>198833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28</xdr:col>
      <xdr:colOff>35719</xdr:colOff>
      <xdr:row>45</xdr:row>
      <xdr:rowOff>0</xdr:rowOff>
    </xdr:from>
    <xdr:to>
      <xdr:col>36</xdr:col>
      <xdr:colOff>892970</xdr:colOff>
      <xdr:row>58</xdr:row>
      <xdr:rowOff>198833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167368</xdr:colOff>
      <xdr:row>20</xdr:row>
      <xdr:rowOff>64635</xdr:rowOff>
    </xdr:from>
    <xdr:to>
      <xdr:col>89</xdr:col>
      <xdr:colOff>365012</xdr:colOff>
      <xdr:row>34</xdr:row>
      <xdr:rowOff>176895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90</xdr:col>
      <xdr:colOff>93549</xdr:colOff>
      <xdr:row>20</xdr:row>
      <xdr:rowOff>61233</xdr:rowOff>
    </xdr:from>
    <xdr:to>
      <xdr:col>98</xdr:col>
      <xdr:colOff>279286</xdr:colOff>
      <xdr:row>34</xdr:row>
      <xdr:rowOff>176894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99</xdr:col>
      <xdr:colOff>54428</xdr:colOff>
      <xdr:row>20</xdr:row>
      <xdr:rowOff>81644</xdr:rowOff>
    </xdr:from>
    <xdr:to>
      <xdr:col>107</xdr:col>
      <xdr:colOff>299357</xdr:colOff>
      <xdr:row>34</xdr:row>
      <xdr:rowOff>190502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108</xdr:col>
      <xdr:colOff>81644</xdr:colOff>
      <xdr:row>20</xdr:row>
      <xdr:rowOff>81643</xdr:rowOff>
    </xdr:from>
    <xdr:to>
      <xdr:col>116</xdr:col>
      <xdr:colOff>258536</xdr:colOff>
      <xdr:row>34</xdr:row>
      <xdr:rowOff>176894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117</xdr:col>
      <xdr:colOff>68036</xdr:colOff>
      <xdr:row>20</xdr:row>
      <xdr:rowOff>68037</xdr:rowOff>
    </xdr:from>
    <xdr:to>
      <xdr:col>125</xdr:col>
      <xdr:colOff>367393</xdr:colOff>
      <xdr:row>34</xdr:row>
      <xdr:rowOff>163288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126</xdr:col>
      <xdr:colOff>81642</xdr:colOff>
      <xdr:row>20</xdr:row>
      <xdr:rowOff>54429</xdr:rowOff>
    </xdr:from>
    <xdr:to>
      <xdr:col>135</xdr:col>
      <xdr:colOff>27214</xdr:colOff>
      <xdr:row>34</xdr:row>
      <xdr:rowOff>149680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135</xdr:col>
      <xdr:colOff>122464</xdr:colOff>
      <xdr:row>20</xdr:row>
      <xdr:rowOff>68035</xdr:rowOff>
    </xdr:from>
    <xdr:to>
      <xdr:col>143</xdr:col>
      <xdr:colOff>312964</xdr:colOff>
      <xdr:row>34</xdr:row>
      <xdr:rowOff>163286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144</xdr:col>
      <xdr:colOff>27214</xdr:colOff>
      <xdr:row>20</xdr:row>
      <xdr:rowOff>95251</xdr:rowOff>
    </xdr:from>
    <xdr:to>
      <xdr:col>152</xdr:col>
      <xdr:colOff>285750</xdr:colOff>
      <xdr:row>35</xdr:row>
      <xdr:rowOff>2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68035</xdr:colOff>
      <xdr:row>20</xdr:row>
      <xdr:rowOff>81644</xdr:rowOff>
    </xdr:from>
    <xdr:to>
      <xdr:col>17</xdr:col>
      <xdr:colOff>253772</xdr:colOff>
      <xdr:row>34</xdr:row>
      <xdr:rowOff>190502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20</xdr:row>
      <xdr:rowOff>68037</xdr:rowOff>
    </xdr:from>
    <xdr:to>
      <xdr:col>8</xdr:col>
      <xdr:colOff>117701</xdr:colOff>
      <xdr:row>34</xdr:row>
      <xdr:rowOff>176895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108857</xdr:colOff>
      <xdr:row>20</xdr:row>
      <xdr:rowOff>68037</xdr:rowOff>
    </xdr:from>
    <xdr:to>
      <xdr:col>26</xdr:col>
      <xdr:colOff>212951</xdr:colOff>
      <xdr:row>34</xdr:row>
      <xdr:rowOff>176895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27</xdr:col>
      <xdr:colOff>258536</xdr:colOff>
      <xdr:row>20</xdr:row>
      <xdr:rowOff>68037</xdr:rowOff>
    </xdr:from>
    <xdr:to>
      <xdr:col>35</xdr:col>
      <xdr:colOff>172131</xdr:colOff>
      <xdr:row>34</xdr:row>
      <xdr:rowOff>176895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36</xdr:col>
      <xdr:colOff>122464</xdr:colOff>
      <xdr:row>20</xdr:row>
      <xdr:rowOff>40823</xdr:rowOff>
    </xdr:from>
    <xdr:to>
      <xdr:col>44</xdr:col>
      <xdr:colOff>253772</xdr:colOff>
      <xdr:row>34</xdr:row>
      <xdr:rowOff>149681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45</xdr:col>
      <xdr:colOff>81643</xdr:colOff>
      <xdr:row>20</xdr:row>
      <xdr:rowOff>68038</xdr:rowOff>
    </xdr:from>
    <xdr:to>
      <xdr:col>53</xdr:col>
      <xdr:colOff>312965</xdr:colOff>
      <xdr:row>34</xdr:row>
      <xdr:rowOff>176896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54</xdr:col>
      <xdr:colOff>81643</xdr:colOff>
      <xdr:row>20</xdr:row>
      <xdr:rowOff>81644</xdr:rowOff>
    </xdr:from>
    <xdr:to>
      <xdr:col>62</xdr:col>
      <xdr:colOff>312966</xdr:colOff>
      <xdr:row>34</xdr:row>
      <xdr:rowOff>190502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63</xdr:col>
      <xdr:colOff>0</xdr:colOff>
      <xdr:row>20</xdr:row>
      <xdr:rowOff>68037</xdr:rowOff>
    </xdr:from>
    <xdr:to>
      <xdr:col>71</xdr:col>
      <xdr:colOff>285750</xdr:colOff>
      <xdr:row>34</xdr:row>
      <xdr:rowOff>176895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72</xdr:col>
      <xdr:colOff>0</xdr:colOff>
      <xdr:row>20</xdr:row>
      <xdr:rowOff>68037</xdr:rowOff>
    </xdr:from>
    <xdr:to>
      <xdr:col>81</xdr:col>
      <xdr:colOff>136073</xdr:colOff>
      <xdr:row>34</xdr:row>
      <xdr:rowOff>176895</xdr:rowOff>
    </xdr:to>
    <xdr:graphicFrame macro="">
      <xdr:nvGraphicFramePr>
        <xdr:cNvPr id="24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11906</xdr:colOff>
      <xdr:row>44</xdr:row>
      <xdr:rowOff>194071</xdr:rowOff>
    </xdr:from>
    <xdr:to>
      <xdr:col>10</xdr:col>
      <xdr:colOff>11906</xdr:colOff>
      <xdr:row>58</xdr:row>
      <xdr:rowOff>190498</xdr:rowOff>
    </xdr:to>
    <xdr:graphicFrame macro="">
      <xdr:nvGraphicFramePr>
        <xdr:cNvPr id="25" name="Диаграмма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59530</xdr:colOff>
      <xdr:row>44</xdr:row>
      <xdr:rowOff>190500</xdr:rowOff>
    </xdr:from>
    <xdr:to>
      <xdr:col>18</xdr:col>
      <xdr:colOff>904874</xdr:colOff>
      <xdr:row>58</xdr:row>
      <xdr:rowOff>186927</xdr:rowOff>
    </xdr:to>
    <xdr:graphicFrame macro="">
      <xdr:nvGraphicFramePr>
        <xdr:cNvPr id="26" name="Диаграмма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19</xdr:col>
      <xdr:colOff>83345</xdr:colOff>
      <xdr:row>45</xdr:row>
      <xdr:rowOff>0</xdr:rowOff>
    </xdr:from>
    <xdr:to>
      <xdr:col>27</xdr:col>
      <xdr:colOff>869157</xdr:colOff>
      <xdr:row>58</xdr:row>
      <xdr:rowOff>198833</xdr:rowOff>
    </xdr:to>
    <xdr:graphicFrame macro="">
      <xdr:nvGraphicFramePr>
        <xdr:cNvPr id="27" name="Диаграмма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28</xdr:col>
      <xdr:colOff>35719</xdr:colOff>
      <xdr:row>45</xdr:row>
      <xdr:rowOff>0</xdr:rowOff>
    </xdr:from>
    <xdr:to>
      <xdr:col>36</xdr:col>
      <xdr:colOff>892970</xdr:colOff>
      <xdr:row>58</xdr:row>
      <xdr:rowOff>198833</xdr:rowOff>
    </xdr:to>
    <xdr:graphicFrame macro="">
      <xdr:nvGraphicFramePr>
        <xdr:cNvPr id="28" name="Диаграмма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81643</xdr:colOff>
      <xdr:row>20</xdr:row>
      <xdr:rowOff>136070</xdr:rowOff>
    </xdr:from>
    <xdr:to>
      <xdr:col>35</xdr:col>
      <xdr:colOff>299357</xdr:colOff>
      <xdr:row>34</xdr:row>
      <xdr:rowOff>81642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27214</xdr:colOff>
      <xdr:row>20</xdr:row>
      <xdr:rowOff>149677</xdr:rowOff>
    </xdr:from>
    <xdr:to>
      <xdr:col>44</xdr:col>
      <xdr:colOff>285750</xdr:colOff>
      <xdr:row>34</xdr:row>
      <xdr:rowOff>95250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122465</xdr:colOff>
      <xdr:row>20</xdr:row>
      <xdr:rowOff>122463</xdr:rowOff>
    </xdr:from>
    <xdr:to>
      <xdr:col>8</xdr:col>
      <xdr:colOff>299357</xdr:colOff>
      <xdr:row>34</xdr:row>
      <xdr:rowOff>68035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27216</xdr:colOff>
      <xdr:row>20</xdr:row>
      <xdr:rowOff>136071</xdr:rowOff>
    </xdr:from>
    <xdr:to>
      <xdr:col>18</xdr:col>
      <xdr:colOff>0</xdr:colOff>
      <xdr:row>34</xdr:row>
      <xdr:rowOff>81643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40821</xdr:colOff>
      <xdr:row>20</xdr:row>
      <xdr:rowOff>136071</xdr:rowOff>
    </xdr:from>
    <xdr:to>
      <xdr:col>26</xdr:col>
      <xdr:colOff>285750</xdr:colOff>
      <xdr:row>34</xdr:row>
      <xdr:rowOff>81643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11906</xdr:colOff>
      <xdr:row>44</xdr:row>
      <xdr:rowOff>194071</xdr:rowOff>
    </xdr:from>
    <xdr:to>
      <xdr:col>10</xdr:col>
      <xdr:colOff>11906</xdr:colOff>
      <xdr:row>58</xdr:row>
      <xdr:rowOff>190498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59530</xdr:colOff>
      <xdr:row>44</xdr:row>
      <xdr:rowOff>190500</xdr:rowOff>
    </xdr:from>
    <xdr:to>
      <xdr:col>18</xdr:col>
      <xdr:colOff>904874</xdr:colOff>
      <xdr:row>58</xdr:row>
      <xdr:rowOff>186927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83345</xdr:colOff>
      <xdr:row>45</xdr:row>
      <xdr:rowOff>0</xdr:rowOff>
    </xdr:from>
    <xdr:to>
      <xdr:col>27</xdr:col>
      <xdr:colOff>869157</xdr:colOff>
      <xdr:row>58</xdr:row>
      <xdr:rowOff>198833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28</xdr:col>
      <xdr:colOff>35719</xdr:colOff>
      <xdr:row>45</xdr:row>
      <xdr:rowOff>0</xdr:rowOff>
    </xdr:from>
    <xdr:to>
      <xdr:col>36</xdr:col>
      <xdr:colOff>892970</xdr:colOff>
      <xdr:row>58</xdr:row>
      <xdr:rowOff>198833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4"/>
  <sheetViews>
    <sheetView zoomScale="80" zoomScaleNormal="80" workbookViewId="0">
      <selection activeCell="T60" sqref="T60:AB64"/>
    </sheetView>
  </sheetViews>
  <sheetFormatPr defaultRowHeight="15.75"/>
  <cols>
    <col min="1" max="1" width="14" style="1" customWidth="1"/>
    <col min="2" max="2" width="18.7109375" style="1" customWidth="1"/>
    <col min="3" max="3" width="5.42578125" style="1" customWidth="1"/>
    <col min="4" max="4" width="5.28515625" style="1" customWidth="1"/>
    <col min="5" max="5" width="4.7109375" style="1" customWidth="1"/>
    <col min="6" max="6" width="4.42578125" style="1" customWidth="1"/>
    <col min="7" max="7" width="5.42578125" style="1" customWidth="1"/>
    <col min="8" max="8" width="4.28515625" style="1" customWidth="1"/>
    <col min="9" max="9" width="4.140625" style="1" customWidth="1"/>
    <col min="10" max="10" width="14" customWidth="1"/>
    <col min="11" max="11" width="18.85546875" customWidth="1"/>
    <col min="12" max="18" width="5.7109375" customWidth="1"/>
    <col min="19" max="19" width="14" customWidth="1"/>
    <col min="20" max="20" width="18" customWidth="1"/>
    <col min="21" max="27" width="5.7109375" customWidth="1"/>
    <col min="28" max="28" width="14" customWidth="1"/>
    <col min="29" max="29" width="18.7109375" customWidth="1"/>
    <col min="30" max="36" width="5.7109375" customWidth="1"/>
    <col min="37" max="37" width="14" customWidth="1"/>
    <col min="38" max="38" width="19.7109375" customWidth="1"/>
    <col min="39" max="45" width="5.7109375" customWidth="1"/>
    <col min="46" max="46" width="14" customWidth="1"/>
    <col min="47" max="47" width="18.140625" customWidth="1"/>
    <col min="48" max="54" width="5.7109375" customWidth="1"/>
  </cols>
  <sheetData>
    <row r="1" spans="1:54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</row>
    <row r="2" spans="1:54" s="35" customFormat="1">
      <c r="A2" s="34"/>
      <c r="B2" s="34"/>
      <c r="C2" s="34"/>
      <c r="D2" s="34"/>
      <c r="E2" s="34"/>
      <c r="F2" s="34"/>
      <c r="G2" s="34"/>
      <c r="H2" s="34"/>
      <c r="I2" s="34"/>
    </row>
    <row r="3" spans="1:54" s="35" customFormat="1">
      <c r="A3" s="36"/>
      <c r="B3" s="36"/>
      <c r="C3" s="69" t="s">
        <v>9</v>
      </c>
      <c r="D3" s="92"/>
      <c r="E3" s="92"/>
      <c r="F3" s="92"/>
      <c r="G3" s="92"/>
      <c r="H3" s="92"/>
      <c r="I3" s="93"/>
      <c r="J3" s="36"/>
      <c r="K3" s="36"/>
      <c r="L3" s="69" t="s">
        <v>9</v>
      </c>
      <c r="M3" s="92"/>
      <c r="N3" s="92"/>
      <c r="O3" s="92"/>
      <c r="P3" s="92"/>
      <c r="Q3" s="92"/>
      <c r="R3" s="93"/>
      <c r="S3" s="36"/>
      <c r="T3" s="36"/>
      <c r="U3" s="69" t="s">
        <v>9</v>
      </c>
      <c r="V3" s="92"/>
      <c r="W3" s="92"/>
      <c r="X3" s="92"/>
      <c r="Y3" s="92"/>
      <c r="Z3" s="92"/>
      <c r="AA3" s="93"/>
      <c r="AB3" s="36"/>
      <c r="AC3" s="36"/>
      <c r="AD3" s="69" t="s">
        <v>9</v>
      </c>
      <c r="AE3" s="92"/>
      <c r="AF3" s="92"/>
      <c r="AG3" s="92"/>
      <c r="AH3" s="92"/>
      <c r="AI3" s="92"/>
      <c r="AJ3" s="93"/>
      <c r="AK3" s="36"/>
      <c r="AL3" s="36"/>
      <c r="AM3" s="69" t="s">
        <v>9</v>
      </c>
      <c r="AN3" s="92"/>
      <c r="AO3" s="92"/>
      <c r="AP3" s="92"/>
      <c r="AQ3" s="92"/>
      <c r="AR3" s="92"/>
      <c r="AS3" s="93"/>
      <c r="AT3" s="36"/>
      <c r="AU3" s="36"/>
      <c r="AV3" s="69" t="s">
        <v>9</v>
      </c>
      <c r="AW3" s="92"/>
      <c r="AX3" s="92"/>
      <c r="AY3" s="92"/>
      <c r="AZ3" s="92"/>
      <c r="BA3" s="92"/>
      <c r="BB3" s="93"/>
    </row>
    <row r="4" spans="1:54" s="35" customFormat="1">
      <c r="A4" s="34">
        <v>1</v>
      </c>
      <c r="B4" s="36"/>
      <c r="C4" s="18" t="s">
        <v>0</v>
      </c>
      <c r="D4" s="18" t="s">
        <v>1</v>
      </c>
      <c r="E4" s="18" t="s">
        <v>2</v>
      </c>
      <c r="F4" s="18" t="s">
        <v>3</v>
      </c>
      <c r="G4" s="18" t="s">
        <v>4</v>
      </c>
      <c r="H4" s="18" t="s">
        <v>5</v>
      </c>
      <c r="I4" s="18" t="s">
        <v>16</v>
      </c>
      <c r="J4" s="34">
        <v>2</v>
      </c>
      <c r="K4" s="36"/>
      <c r="L4" s="18" t="s">
        <v>0</v>
      </c>
      <c r="M4" s="18" t="s">
        <v>1</v>
      </c>
      <c r="N4" s="18" t="s">
        <v>2</v>
      </c>
      <c r="O4" s="18" t="s">
        <v>3</v>
      </c>
      <c r="P4" s="18" t="s">
        <v>4</v>
      </c>
      <c r="Q4" s="18" t="s">
        <v>5</v>
      </c>
      <c r="R4" s="18" t="s">
        <v>16</v>
      </c>
      <c r="S4" s="34">
        <v>3</v>
      </c>
      <c r="T4" s="36"/>
      <c r="U4" s="18" t="s">
        <v>0</v>
      </c>
      <c r="V4" s="18" t="s">
        <v>1</v>
      </c>
      <c r="W4" s="18" t="s">
        <v>2</v>
      </c>
      <c r="X4" s="18" t="s">
        <v>3</v>
      </c>
      <c r="Y4" s="18" t="s">
        <v>4</v>
      </c>
      <c r="Z4" s="18" t="s">
        <v>5</v>
      </c>
      <c r="AA4" s="18" t="s">
        <v>16</v>
      </c>
      <c r="AB4" s="34">
        <v>4</v>
      </c>
      <c r="AC4" s="36"/>
      <c r="AD4" s="18" t="s">
        <v>0</v>
      </c>
      <c r="AE4" s="18" t="s">
        <v>1</v>
      </c>
      <c r="AF4" s="18" t="s">
        <v>2</v>
      </c>
      <c r="AG4" s="18" t="s">
        <v>3</v>
      </c>
      <c r="AH4" s="18" t="s">
        <v>4</v>
      </c>
      <c r="AI4" s="18" t="s">
        <v>5</v>
      </c>
      <c r="AJ4" s="18" t="s">
        <v>16</v>
      </c>
      <c r="AK4" s="34">
        <v>5</v>
      </c>
      <c r="AL4" s="36"/>
      <c r="AM4" s="18" t="s">
        <v>0</v>
      </c>
      <c r="AN4" s="18" t="s">
        <v>1</v>
      </c>
      <c r="AO4" s="18" t="s">
        <v>2</v>
      </c>
      <c r="AP4" s="18" t="s">
        <v>3</v>
      </c>
      <c r="AQ4" s="18" t="s">
        <v>4</v>
      </c>
      <c r="AR4" s="18" t="s">
        <v>5</v>
      </c>
      <c r="AS4" s="18" t="s">
        <v>16</v>
      </c>
      <c r="AT4" s="34">
        <v>6</v>
      </c>
      <c r="AU4" s="36"/>
      <c r="AV4" s="18" t="s">
        <v>0</v>
      </c>
      <c r="AW4" s="18" t="s">
        <v>1</v>
      </c>
      <c r="AX4" s="18" t="s">
        <v>2</v>
      </c>
      <c r="AY4" s="18" t="s">
        <v>3</v>
      </c>
      <c r="AZ4" s="18" t="s">
        <v>4</v>
      </c>
      <c r="BA4" s="18" t="s">
        <v>5</v>
      </c>
      <c r="BB4" s="18" t="s">
        <v>16</v>
      </c>
    </row>
    <row r="5" spans="1:54" s="41" customFormat="1" ht="34.5" customHeight="1">
      <c r="A5" s="37" t="s">
        <v>6</v>
      </c>
      <c r="B5" s="40" t="s">
        <v>29</v>
      </c>
      <c r="C5" s="18">
        <v>80</v>
      </c>
      <c r="D5" s="18">
        <v>12</v>
      </c>
      <c r="E5" s="18">
        <v>0</v>
      </c>
      <c r="F5" s="18">
        <v>1</v>
      </c>
      <c r="G5" s="38">
        <f>(D5-E5)/(D5+F5)</f>
        <v>0.92307692307692313</v>
      </c>
      <c r="H5" s="39">
        <f>G5*C5</f>
        <v>73.846153846153854</v>
      </c>
      <c r="I5" s="18">
        <v>1</v>
      </c>
      <c r="J5" s="37" t="s">
        <v>6</v>
      </c>
      <c r="K5" s="40" t="s">
        <v>30</v>
      </c>
      <c r="L5" s="18">
        <v>120</v>
      </c>
      <c r="M5" s="18">
        <v>18</v>
      </c>
      <c r="N5" s="18">
        <v>0</v>
      </c>
      <c r="O5" s="18">
        <v>5</v>
      </c>
      <c r="P5" s="38">
        <f>(M5-N5)/(M5+O5)</f>
        <v>0.78260869565217395</v>
      </c>
      <c r="Q5" s="39">
        <f>P5*L5</f>
        <v>93.913043478260875</v>
      </c>
      <c r="R5" s="18">
        <v>1</v>
      </c>
      <c r="S5" s="37" t="s">
        <v>6</v>
      </c>
      <c r="T5" s="40" t="s">
        <v>31</v>
      </c>
      <c r="U5" s="18">
        <v>80</v>
      </c>
      <c r="V5" s="18">
        <v>20</v>
      </c>
      <c r="W5" s="18">
        <v>0</v>
      </c>
      <c r="X5" s="18">
        <v>2</v>
      </c>
      <c r="Y5" s="38">
        <f>(V5-W5)/(V5+X5)</f>
        <v>0.90909090909090906</v>
      </c>
      <c r="Z5" s="39">
        <f>Y5*U5</f>
        <v>72.72727272727272</v>
      </c>
      <c r="AA5" s="18">
        <v>1</v>
      </c>
      <c r="AB5" s="37" t="s">
        <v>6</v>
      </c>
      <c r="AC5" s="40" t="s">
        <v>32</v>
      </c>
      <c r="AD5" s="18">
        <v>80</v>
      </c>
      <c r="AE5" s="18">
        <v>12</v>
      </c>
      <c r="AF5" s="18">
        <v>0</v>
      </c>
      <c r="AG5" s="18">
        <v>1</v>
      </c>
      <c r="AH5" s="38">
        <f>(AE5-AF5)/(AE5+AG5)</f>
        <v>0.92307692307692313</v>
      </c>
      <c r="AI5" s="39">
        <f>AH5*AD5</f>
        <v>73.846153846153854</v>
      </c>
      <c r="AJ5" s="18">
        <v>1</v>
      </c>
      <c r="AK5" s="37" t="s">
        <v>6</v>
      </c>
      <c r="AL5" s="40" t="s">
        <v>33</v>
      </c>
      <c r="AM5" s="18">
        <v>65</v>
      </c>
      <c r="AN5" s="18">
        <v>10</v>
      </c>
      <c r="AO5" s="18">
        <v>0</v>
      </c>
      <c r="AP5" s="18">
        <v>1</v>
      </c>
      <c r="AQ5" s="38">
        <f>(AN5-AO5)/(AN5+AP5)</f>
        <v>0.90909090909090906</v>
      </c>
      <c r="AR5" s="39">
        <f>AQ5*AM5</f>
        <v>59.090909090909086</v>
      </c>
      <c r="AS5" s="18">
        <v>1</v>
      </c>
      <c r="AT5" s="37" t="s">
        <v>6</v>
      </c>
      <c r="AU5" s="40" t="s">
        <v>34</v>
      </c>
      <c r="AV5" s="18">
        <v>97</v>
      </c>
      <c r="AW5" s="18">
        <v>10</v>
      </c>
      <c r="AX5" s="18">
        <v>0</v>
      </c>
      <c r="AY5" s="18">
        <v>6</v>
      </c>
      <c r="AZ5" s="38">
        <f>(AW5-AX5)/(AW5+AY5)</f>
        <v>0.625</v>
      </c>
      <c r="BA5" s="39">
        <f>AZ5*AV5</f>
        <v>60.625</v>
      </c>
      <c r="BB5" s="18">
        <v>1</v>
      </c>
    </row>
    <row r="6" spans="1:54" s="41" customFormat="1">
      <c r="A6" s="37" t="s">
        <v>7</v>
      </c>
      <c r="B6" s="18">
        <v>6</v>
      </c>
      <c r="C6" s="18">
        <v>40</v>
      </c>
      <c r="D6" s="18">
        <v>9</v>
      </c>
      <c r="E6" s="18">
        <v>0</v>
      </c>
      <c r="F6" s="18">
        <v>1</v>
      </c>
      <c r="G6" s="38">
        <f t="shared" ref="G6:G15" si="0">(D6-E6)/(D6+F6)</f>
        <v>0.9</v>
      </c>
      <c r="H6" s="39">
        <f t="shared" ref="H6:H9" si="1">G6*C6</f>
        <v>36</v>
      </c>
      <c r="I6" s="18">
        <v>2</v>
      </c>
      <c r="J6" s="37" t="s">
        <v>7</v>
      </c>
      <c r="K6" s="37">
        <v>7</v>
      </c>
      <c r="L6" s="18">
        <v>80</v>
      </c>
      <c r="M6" s="18">
        <v>18</v>
      </c>
      <c r="N6" s="18">
        <v>0</v>
      </c>
      <c r="O6" s="18">
        <v>5</v>
      </c>
      <c r="P6" s="38">
        <f t="shared" ref="P6:P9" si="2">(M6-N6)/(M6+O6)</f>
        <v>0.78260869565217395</v>
      </c>
      <c r="Q6" s="39">
        <f t="shared" ref="Q6:Q9" si="3">P6*L6</f>
        <v>62.608695652173914</v>
      </c>
      <c r="R6" s="18">
        <v>2</v>
      </c>
      <c r="S6" s="37" t="s">
        <v>7</v>
      </c>
      <c r="T6" s="37">
        <v>7</v>
      </c>
      <c r="U6" s="18">
        <v>67</v>
      </c>
      <c r="V6" s="18">
        <v>10</v>
      </c>
      <c r="W6" s="18">
        <v>0</v>
      </c>
      <c r="X6" s="18">
        <v>2</v>
      </c>
      <c r="Y6" s="38">
        <f t="shared" ref="Y6:Y9" si="4">(V6-W6)/(V6+X6)</f>
        <v>0.83333333333333337</v>
      </c>
      <c r="Z6" s="39">
        <f t="shared" ref="Z6:Z9" si="5">Y6*U6</f>
        <v>55.833333333333336</v>
      </c>
      <c r="AA6" s="18">
        <v>2</v>
      </c>
      <c r="AB6" s="37" t="s">
        <v>7</v>
      </c>
      <c r="AC6" s="37">
        <v>7</v>
      </c>
      <c r="AD6" s="18">
        <v>60</v>
      </c>
      <c r="AE6" s="18">
        <v>15</v>
      </c>
      <c r="AF6" s="18">
        <v>0</v>
      </c>
      <c r="AG6" s="18">
        <v>0</v>
      </c>
      <c r="AH6" s="38">
        <f t="shared" ref="AH6:AH9" si="6">(AE6-AF6)/(AE6+AG6)</f>
        <v>1</v>
      </c>
      <c r="AI6" s="39">
        <f t="shared" ref="AI6:AI9" si="7">AH6*AD6</f>
        <v>60</v>
      </c>
      <c r="AJ6" s="18">
        <v>2</v>
      </c>
      <c r="AK6" s="37" t="s">
        <v>7</v>
      </c>
      <c r="AL6" s="37">
        <v>7</v>
      </c>
      <c r="AM6" s="18">
        <v>67</v>
      </c>
      <c r="AN6" s="18">
        <v>12</v>
      </c>
      <c r="AO6" s="18">
        <v>0</v>
      </c>
      <c r="AP6" s="18">
        <v>2</v>
      </c>
      <c r="AQ6" s="38">
        <f t="shared" ref="AQ6:AQ9" si="8">(AN6-AO6)/(AN6+AP6)</f>
        <v>0.8571428571428571</v>
      </c>
      <c r="AR6" s="39">
        <f t="shared" ref="AR6:AR9" si="9">AQ6*AM6</f>
        <v>57.428571428571423</v>
      </c>
      <c r="AS6" s="18">
        <v>2</v>
      </c>
      <c r="AT6" s="37" t="s">
        <v>7</v>
      </c>
      <c r="AU6" s="40">
        <v>6</v>
      </c>
      <c r="AV6" s="18">
        <v>66</v>
      </c>
      <c r="AW6" s="18">
        <v>16</v>
      </c>
      <c r="AX6" s="18">
        <v>0</v>
      </c>
      <c r="AY6" s="18">
        <v>4</v>
      </c>
      <c r="AZ6" s="38">
        <f t="shared" ref="AZ6:AZ9" si="10">(AW6-AX6)/(AW6+AY6)</f>
        <v>0.8</v>
      </c>
      <c r="BA6" s="39">
        <f t="shared" ref="BA6:BA9" si="11">AZ6*AV6</f>
        <v>52.800000000000004</v>
      </c>
      <c r="BB6" s="18">
        <v>2</v>
      </c>
    </row>
    <row r="7" spans="1:54" s="41" customFormat="1" ht="16.5" customHeight="1">
      <c r="A7" s="37" t="s">
        <v>8</v>
      </c>
      <c r="B7" s="42">
        <v>3</v>
      </c>
      <c r="C7" s="18">
        <v>40</v>
      </c>
      <c r="D7" s="18">
        <v>12</v>
      </c>
      <c r="E7" s="18">
        <v>0</v>
      </c>
      <c r="F7" s="18">
        <v>0</v>
      </c>
      <c r="G7" s="38">
        <f t="shared" si="0"/>
        <v>1</v>
      </c>
      <c r="H7" s="39">
        <f t="shared" si="1"/>
        <v>40</v>
      </c>
      <c r="I7" s="18">
        <v>3</v>
      </c>
      <c r="J7" s="37" t="s">
        <v>8</v>
      </c>
      <c r="K7" s="43">
        <v>2</v>
      </c>
      <c r="L7" s="18">
        <v>120</v>
      </c>
      <c r="M7" s="18">
        <v>31</v>
      </c>
      <c r="N7" s="18">
        <v>0</v>
      </c>
      <c r="O7" s="18">
        <v>8</v>
      </c>
      <c r="P7" s="38">
        <f t="shared" si="2"/>
        <v>0.79487179487179482</v>
      </c>
      <c r="Q7" s="39">
        <f t="shared" si="3"/>
        <v>95.384615384615373</v>
      </c>
      <c r="R7" s="18">
        <v>3</v>
      </c>
      <c r="S7" s="37" t="s">
        <v>8</v>
      </c>
      <c r="T7" s="43">
        <v>2</v>
      </c>
      <c r="U7" s="18">
        <v>54</v>
      </c>
      <c r="V7" s="18">
        <v>10</v>
      </c>
      <c r="W7" s="18">
        <v>0</v>
      </c>
      <c r="X7" s="18">
        <v>0</v>
      </c>
      <c r="Y7" s="38">
        <f t="shared" si="4"/>
        <v>1</v>
      </c>
      <c r="Z7" s="39">
        <f t="shared" si="5"/>
        <v>54</v>
      </c>
      <c r="AA7" s="18">
        <v>3</v>
      </c>
      <c r="AB7" s="37" t="s">
        <v>8</v>
      </c>
      <c r="AC7" s="43">
        <v>3</v>
      </c>
      <c r="AD7" s="18">
        <v>50</v>
      </c>
      <c r="AE7" s="18">
        <v>12</v>
      </c>
      <c r="AF7" s="18">
        <v>0</v>
      </c>
      <c r="AG7" s="18">
        <v>3</v>
      </c>
      <c r="AH7" s="38">
        <f t="shared" si="6"/>
        <v>0.8</v>
      </c>
      <c r="AI7" s="39">
        <f t="shared" si="7"/>
        <v>40</v>
      </c>
      <c r="AJ7" s="18">
        <v>3</v>
      </c>
      <c r="AK7" s="37" t="s">
        <v>8</v>
      </c>
      <c r="AL7" s="43">
        <v>1.5</v>
      </c>
      <c r="AM7" s="18">
        <v>63</v>
      </c>
      <c r="AN7" s="18">
        <v>17</v>
      </c>
      <c r="AO7" s="18">
        <v>0</v>
      </c>
      <c r="AP7" s="18">
        <v>1</v>
      </c>
      <c r="AQ7" s="38">
        <f t="shared" si="8"/>
        <v>0.94444444444444442</v>
      </c>
      <c r="AR7" s="39">
        <f t="shared" si="9"/>
        <v>59.5</v>
      </c>
      <c r="AS7" s="18">
        <v>3</v>
      </c>
      <c r="AT7" s="37" t="s">
        <v>8</v>
      </c>
      <c r="AU7" s="44">
        <v>1</v>
      </c>
      <c r="AV7" s="18">
        <v>68</v>
      </c>
      <c r="AW7" s="18">
        <v>32</v>
      </c>
      <c r="AX7" s="18">
        <v>0</v>
      </c>
      <c r="AY7" s="18">
        <v>14</v>
      </c>
      <c r="AZ7" s="38">
        <f t="shared" si="10"/>
        <v>0.69565217391304346</v>
      </c>
      <c r="BA7" s="39">
        <f t="shared" si="11"/>
        <v>47.304347826086953</v>
      </c>
      <c r="BB7" s="18">
        <v>3</v>
      </c>
    </row>
    <row r="8" spans="1:54" s="16" customFormat="1">
      <c r="A8" s="14"/>
      <c r="B8" s="15"/>
      <c r="C8" s="3">
        <v>40</v>
      </c>
      <c r="D8" s="3">
        <v>11</v>
      </c>
      <c r="E8" s="3">
        <v>0</v>
      </c>
      <c r="F8" s="3">
        <v>0</v>
      </c>
      <c r="G8" s="7">
        <f t="shared" si="0"/>
        <v>1</v>
      </c>
      <c r="H8" s="8">
        <f t="shared" si="1"/>
        <v>40</v>
      </c>
      <c r="I8" s="3">
        <v>4</v>
      </c>
      <c r="J8" s="14"/>
      <c r="K8" s="15"/>
      <c r="L8" s="3">
        <v>70</v>
      </c>
      <c r="M8" s="3">
        <v>16</v>
      </c>
      <c r="N8" s="3">
        <v>1</v>
      </c>
      <c r="O8" s="3">
        <v>3</v>
      </c>
      <c r="P8" s="7">
        <f t="shared" si="2"/>
        <v>0.78947368421052633</v>
      </c>
      <c r="Q8" s="8">
        <f t="shared" si="3"/>
        <v>55.263157894736842</v>
      </c>
      <c r="R8" s="3">
        <v>4</v>
      </c>
      <c r="S8" s="14"/>
      <c r="T8" s="15"/>
      <c r="U8" s="3">
        <v>51</v>
      </c>
      <c r="V8" s="3">
        <v>13</v>
      </c>
      <c r="W8" s="3">
        <v>0</v>
      </c>
      <c r="X8" s="3">
        <v>0</v>
      </c>
      <c r="Y8" s="7">
        <f t="shared" si="4"/>
        <v>1</v>
      </c>
      <c r="Z8" s="8">
        <f t="shared" si="5"/>
        <v>51</v>
      </c>
      <c r="AA8" s="3">
        <v>4</v>
      </c>
      <c r="AB8" s="14"/>
      <c r="AC8" s="15"/>
      <c r="AD8" s="3">
        <v>50</v>
      </c>
      <c r="AE8" s="3">
        <v>12</v>
      </c>
      <c r="AF8" s="3">
        <v>0</v>
      </c>
      <c r="AG8" s="3">
        <v>1</v>
      </c>
      <c r="AH8" s="7">
        <f t="shared" si="6"/>
        <v>0.92307692307692313</v>
      </c>
      <c r="AI8" s="8">
        <f t="shared" si="7"/>
        <v>46.153846153846153</v>
      </c>
      <c r="AJ8" s="3">
        <v>4</v>
      </c>
      <c r="AK8" s="14"/>
      <c r="AL8" s="15"/>
      <c r="AM8" s="3">
        <v>58</v>
      </c>
      <c r="AN8" s="3">
        <v>17</v>
      </c>
      <c r="AO8" s="3">
        <v>0</v>
      </c>
      <c r="AP8" s="3">
        <v>0</v>
      </c>
      <c r="AQ8" s="7">
        <f t="shared" si="8"/>
        <v>1</v>
      </c>
      <c r="AR8" s="8">
        <f t="shared" si="9"/>
        <v>58</v>
      </c>
      <c r="AS8" s="3">
        <v>4</v>
      </c>
      <c r="AT8" s="14"/>
      <c r="AU8" s="15"/>
      <c r="AV8" s="18">
        <v>54</v>
      </c>
      <c r="AW8" s="3">
        <v>19</v>
      </c>
      <c r="AX8" s="3">
        <v>0</v>
      </c>
      <c r="AY8" s="3">
        <v>0</v>
      </c>
      <c r="AZ8" s="7">
        <f t="shared" si="10"/>
        <v>1</v>
      </c>
      <c r="BA8" s="8">
        <f t="shared" si="11"/>
        <v>54</v>
      </c>
      <c r="BB8" s="3">
        <v>4</v>
      </c>
    </row>
    <row r="9" spans="1:54" s="13" customFormat="1">
      <c r="A9" s="9"/>
      <c r="B9" s="10"/>
      <c r="C9" s="6">
        <v>36</v>
      </c>
      <c r="D9" s="6">
        <v>8</v>
      </c>
      <c r="E9" s="6">
        <v>0</v>
      </c>
      <c r="F9" s="6">
        <v>0</v>
      </c>
      <c r="G9" s="11">
        <f t="shared" si="0"/>
        <v>1</v>
      </c>
      <c r="H9" s="12">
        <f t="shared" si="1"/>
        <v>36</v>
      </c>
      <c r="I9" s="3">
        <v>5</v>
      </c>
      <c r="J9" s="9"/>
      <c r="K9" s="10"/>
      <c r="L9" s="3">
        <v>90</v>
      </c>
      <c r="M9" s="3">
        <v>23</v>
      </c>
      <c r="N9" s="3">
        <v>0</v>
      </c>
      <c r="O9" s="3">
        <v>4</v>
      </c>
      <c r="P9" s="7">
        <f t="shared" si="2"/>
        <v>0.85185185185185186</v>
      </c>
      <c r="Q9" s="8">
        <f t="shared" si="3"/>
        <v>76.666666666666671</v>
      </c>
      <c r="R9" s="3">
        <v>5</v>
      </c>
      <c r="S9" s="9"/>
      <c r="T9" s="10"/>
      <c r="U9" s="6">
        <v>53</v>
      </c>
      <c r="V9" s="6">
        <v>19</v>
      </c>
      <c r="W9" s="6">
        <v>0</v>
      </c>
      <c r="X9" s="6">
        <v>3</v>
      </c>
      <c r="Y9" s="7">
        <f t="shared" si="4"/>
        <v>0.86363636363636365</v>
      </c>
      <c r="Z9" s="8">
        <f t="shared" si="5"/>
        <v>45.772727272727273</v>
      </c>
      <c r="AA9" s="3">
        <v>5</v>
      </c>
      <c r="AB9" s="9"/>
      <c r="AC9" s="10"/>
      <c r="AD9" s="3">
        <v>40</v>
      </c>
      <c r="AE9" s="3">
        <v>11</v>
      </c>
      <c r="AF9" s="3">
        <v>0</v>
      </c>
      <c r="AG9" s="3">
        <v>3</v>
      </c>
      <c r="AH9" s="7">
        <f t="shared" si="6"/>
        <v>0.7857142857142857</v>
      </c>
      <c r="AI9" s="8">
        <f t="shared" si="7"/>
        <v>31.428571428571427</v>
      </c>
      <c r="AJ9" s="3">
        <v>5</v>
      </c>
      <c r="AK9" s="9"/>
      <c r="AL9" s="10"/>
      <c r="AM9" s="6">
        <v>36</v>
      </c>
      <c r="AN9" s="6">
        <v>13</v>
      </c>
      <c r="AO9" s="6">
        <v>0</v>
      </c>
      <c r="AP9" s="6">
        <v>1</v>
      </c>
      <c r="AQ9" s="7">
        <f t="shared" si="8"/>
        <v>0.9285714285714286</v>
      </c>
      <c r="AR9" s="8">
        <f t="shared" si="9"/>
        <v>33.428571428571431</v>
      </c>
      <c r="AS9" s="3">
        <v>5</v>
      </c>
      <c r="AT9" s="9"/>
      <c r="AU9" s="10"/>
      <c r="AV9" s="6">
        <v>77</v>
      </c>
      <c r="AW9" s="6">
        <v>18</v>
      </c>
      <c r="AX9" s="6">
        <v>0</v>
      </c>
      <c r="AY9" s="6">
        <v>4</v>
      </c>
      <c r="AZ9" s="7">
        <f t="shared" si="10"/>
        <v>0.81818181818181823</v>
      </c>
      <c r="BA9" s="8">
        <f t="shared" si="11"/>
        <v>63.000000000000007</v>
      </c>
      <c r="BB9" s="3">
        <v>5</v>
      </c>
    </row>
    <row r="10" spans="1:54">
      <c r="A10" s="4"/>
      <c r="B10" s="5"/>
      <c r="C10" s="72" t="s">
        <v>10</v>
      </c>
      <c r="D10" s="90"/>
      <c r="E10" s="90"/>
      <c r="F10" s="90"/>
      <c r="G10" s="90"/>
      <c r="H10" s="90"/>
      <c r="I10" s="91"/>
      <c r="J10" s="4"/>
      <c r="K10" s="5"/>
      <c r="L10" s="72" t="s">
        <v>10</v>
      </c>
      <c r="M10" s="90"/>
      <c r="N10" s="90"/>
      <c r="O10" s="90"/>
      <c r="P10" s="90"/>
      <c r="Q10" s="90"/>
      <c r="R10" s="91"/>
      <c r="S10" s="4"/>
      <c r="T10" s="5"/>
      <c r="U10" s="72" t="s">
        <v>10</v>
      </c>
      <c r="V10" s="90"/>
      <c r="W10" s="90"/>
      <c r="X10" s="90"/>
      <c r="Y10" s="90"/>
      <c r="Z10" s="90"/>
      <c r="AA10" s="91"/>
      <c r="AB10" s="4"/>
      <c r="AC10" s="5"/>
      <c r="AD10" s="72" t="s">
        <v>10</v>
      </c>
      <c r="AE10" s="90"/>
      <c r="AF10" s="90"/>
      <c r="AG10" s="90"/>
      <c r="AH10" s="90"/>
      <c r="AI10" s="90"/>
      <c r="AJ10" s="91"/>
      <c r="AK10" s="4"/>
      <c r="AL10" s="5"/>
      <c r="AM10" s="72" t="s">
        <v>10</v>
      </c>
      <c r="AN10" s="90"/>
      <c r="AO10" s="90"/>
      <c r="AP10" s="90"/>
      <c r="AQ10" s="90"/>
      <c r="AR10" s="90"/>
      <c r="AS10" s="91"/>
      <c r="AT10" s="4"/>
      <c r="AU10" s="5"/>
      <c r="AV10" s="72" t="s">
        <v>10</v>
      </c>
      <c r="AW10" s="90"/>
      <c r="AX10" s="90"/>
      <c r="AY10" s="90"/>
      <c r="AZ10" s="90"/>
      <c r="BA10" s="90"/>
      <c r="BB10" s="91"/>
    </row>
    <row r="11" spans="1:54" s="16" customFormat="1">
      <c r="A11" s="14"/>
      <c r="B11" s="15"/>
      <c r="C11" s="3">
        <v>109</v>
      </c>
      <c r="D11" s="3">
        <v>21</v>
      </c>
      <c r="E11" s="3">
        <v>0</v>
      </c>
      <c r="F11" s="3">
        <v>1</v>
      </c>
      <c r="G11" s="7">
        <f t="shared" si="0"/>
        <v>0.95454545454545459</v>
      </c>
      <c r="H11" s="8">
        <f>G11*C11</f>
        <v>104.04545454545455</v>
      </c>
      <c r="I11" s="3">
        <v>1</v>
      </c>
      <c r="J11" s="14"/>
      <c r="K11" s="15"/>
      <c r="L11" s="3">
        <v>120</v>
      </c>
      <c r="M11" s="3">
        <v>24</v>
      </c>
      <c r="N11" s="3">
        <v>0</v>
      </c>
      <c r="O11" s="3">
        <v>1</v>
      </c>
      <c r="P11" s="7">
        <f>(M11-N11)/(M11+O11)</f>
        <v>0.96</v>
      </c>
      <c r="Q11" s="8">
        <f>P11*L11</f>
        <v>115.19999999999999</v>
      </c>
      <c r="R11" s="3">
        <v>1</v>
      </c>
      <c r="S11" s="14"/>
      <c r="T11" s="15"/>
      <c r="U11" s="3">
        <v>118</v>
      </c>
      <c r="V11" s="3">
        <v>22</v>
      </c>
      <c r="W11" s="3">
        <v>0</v>
      </c>
      <c r="X11" s="3">
        <v>1</v>
      </c>
      <c r="Y11" s="7">
        <f>(V11-W11)/(V11+X11)</f>
        <v>0.95652173913043481</v>
      </c>
      <c r="Z11" s="8">
        <f>Y11*U11</f>
        <v>112.86956521739131</v>
      </c>
      <c r="AA11" s="3">
        <v>1</v>
      </c>
      <c r="AB11" s="14"/>
      <c r="AC11" s="15"/>
      <c r="AD11" s="3">
        <v>119</v>
      </c>
      <c r="AE11" s="3">
        <v>35</v>
      </c>
      <c r="AF11" s="3">
        <v>0</v>
      </c>
      <c r="AG11" s="3">
        <v>1</v>
      </c>
      <c r="AH11" s="7">
        <f>(AE11-AF11)/(AE11+AG11)</f>
        <v>0.97222222222222221</v>
      </c>
      <c r="AI11" s="8">
        <f>AH11*AD11</f>
        <v>115.69444444444444</v>
      </c>
      <c r="AJ11" s="3">
        <v>1</v>
      </c>
      <c r="AK11" s="14"/>
      <c r="AL11" s="15"/>
      <c r="AM11" s="3">
        <v>97</v>
      </c>
      <c r="AN11" s="3">
        <v>15</v>
      </c>
      <c r="AO11" s="3">
        <v>0</v>
      </c>
      <c r="AP11" s="3">
        <v>1</v>
      </c>
      <c r="AQ11" s="7">
        <f>(AN11-AO11)/(AN11+AP11)</f>
        <v>0.9375</v>
      </c>
      <c r="AR11" s="8">
        <f>AQ11*AM11</f>
        <v>90.9375</v>
      </c>
      <c r="AS11" s="3">
        <v>1</v>
      </c>
      <c r="AT11" s="14"/>
      <c r="AU11" s="15"/>
      <c r="AV11" s="3">
        <v>104</v>
      </c>
      <c r="AW11" s="3">
        <v>19</v>
      </c>
      <c r="AX11" s="3">
        <v>0</v>
      </c>
      <c r="AY11" s="3">
        <v>0</v>
      </c>
      <c r="AZ11" s="7">
        <f>(AW11-AX11)/(AW11+AY11)</f>
        <v>1</v>
      </c>
      <c r="BA11" s="8">
        <f>AZ11*AV11</f>
        <v>104</v>
      </c>
      <c r="BB11" s="3">
        <v>1</v>
      </c>
    </row>
    <row r="12" spans="1:54" s="16" customFormat="1">
      <c r="A12" s="14"/>
      <c r="B12" s="15"/>
      <c r="C12" s="3">
        <v>107</v>
      </c>
      <c r="D12" s="3">
        <v>20</v>
      </c>
      <c r="E12" s="3">
        <v>0</v>
      </c>
      <c r="F12" s="3">
        <v>1</v>
      </c>
      <c r="G12" s="7">
        <f t="shared" si="0"/>
        <v>0.95238095238095233</v>
      </c>
      <c r="H12" s="8">
        <f t="shared" ref="H12:H15" si="12">G12*C12</f>
        <v>101.9047619047619</v>
      </c>
      <c r="I12" s="3">
        <v>2</v>
      </c>
      <c r="J12" s="14"/>
      <c r="K12" s="15"/>
      <c r="L12" s="3">
        <v>119</v>
      </c>
      <c r="M12" s="3">
        <v>21</v>
      </c>
      <c r="N12" s="3">
        <v>0</v>
      </c>
      <c r="O12" s="3">
        <v>2</v>
      </c>
      <c r="P12" s="7">
        <f t="shared" ref="P12:P15" si="13">(M12-N12)/(M12+O12)</f>
        <v>0.91304347826086951</v>
      </c>
      <c r="Q12" s="8">
        <f t="shared" ref="Q12:Q15" si="14">P12*L12</f>
        <v>108.65217391304347</v>
      </c>
      <c r="R12" s="3">
        <v>2</v>
      </c>
      <c r="S12" s="14"/>
      <c r="T12" s="15"/>
      <c r="U12" s="3">
        <v>109</v>
      </c>
      <c r="V12" s="3">
        <v>23</v>
      </c>
      <c r="W12" s="3">
        <v>0</v>
      </c>
      <c r="X12" s="3">
        <v>0</v>
      </c>
      <c r="Y12" s="7">
        <f t="shared" ref="Y12:Y15" si="15">(V12-W12)/(V12+X12)</f>
        <v>1</v>
      </c>
      <c r="Z12" s="8">
        <f t="shared" ref="Z12:Z15" si="16">Y12*U12</f>
        <v>109</v>
      </c>
      <c r="AA12" s="3">
        <v>2</v>
      </c>
      <c r="AB12" s="14"/>
      <c r="AC12" s="15"/>
      <c r="AD12" s="3">
        <v>115</v>
      </c>
      <c r="AE12" s="3">
        <v>32</v>
      </c>
      <c r="AF12" s="3">
        <v>2</v>
      </c>
      <c r="AG12" s="3">
        <v>0</v>
      </c>
      <c r="AH12" s="7">
        <f t="shared" ref="AH12:AH15" si="17">(AE12-AF12)/(AE12+AG12)</f>
        <v>0.9375</v>
      </c>
      <c r="AI12" s="8">
        <f t="shared" ref="AI12:AI15" si="18">AH12*AD12</f>
        <v>107.8125</v>
      </c>
      <c r="AJ12" s="3">
        <v>2</v>
      </c>
      <c r="AK12" s="14"/>
      <c r="AL12" s="15"/>
      <c r="AM12" s="3">
        <v>95</v>
      </c>
      <c r="AN12" s="3">
        <v>18</v>
      </c>
      <c r="AO12" s="3">
        <v>0</v>
      </c>
      <c r="AP12" s="3">
        <v>1</v>
      </c>
      <c r="AQ12" s="7">
        <f t="shared" ref="AQ12:AQ15" si="19">(AN12-AO12)/(AN12+AP12)</f>
        <v>0.94736842105263153</v>
      </c>
      <c r="AR12" s="8">
        <f t="shared" ref="AR12:AR15" si="20">AQ12*AM12</f>
        <v>90</v>
      </c>
      <c r="AS12" s="3">
        <v>2</v>
      </c>
      <c r="AT12" s="14"/>
      <c r="AU12" s="15"/>
      <c r="AV12" s="3">
        <v>97</v>
      </c>
      <c r="AW12" s="3">
        <v>20</v>
      </c>
      <c r="AX12" s="3">
        <v>0</v>
      </c>
      <c r="AY12" s="3">
        <v>0</v>
      </c>
      <c r="AZ12" s="7">
        <f t="shared" ref="AZ12:AZ15" si="21">(AW12-AX12)/(AW12+AY12)</f>
        <v>1</v>
      </c>
      <c r="BA12" s="8">
        <f t="shared" ref="BA12:BA15" si="22">AZ12*AV12</f>
        <v>97</v>
      </c>
      <c r="BB12" s="3">
        <v>2</v>
      </c>
    </row>
    <row r="13" spans="1:54" s="16" customFormat="1">
      <c r="A13" s="14"/>
      <c r="B13" s="15"/>
      <c r="C13" s="3">
        <v>97</v>
      </c>
      <c r="D13" s="3">
        <v>27</v>
      </c>
      <c r="E13" s="3">
        <v>0</v>
      </c>
      <c r="F13" s="3">
        <v>1</v>
      </c>
      <c r="G13" s="7">
        <f t="shared" si="0"/>
        <v>0.9642857142857143</v>
      </c>
      <c r="H13" s="8">
        <f t="shared" si="12"/>
        <v>93.535714285714292</v>
      </c>
      <c r="I13" s="3">
        <v>3</v>
      </c>
      <c r="J13" s="14"/>
      <c r="K13" s="15"/>
      <c r="L13" s="3">
        <v>97</v>
      </c>
      <c r="M13" s="3">
        <v>27</v>
      </c>
      <c r="N13" s="3">
        <v>0</v>
      </c>
      <c r="O13" s="3">
        <v>1</v>
      </c>
      <c r="P13" s="7">
        <f t="shared" si="13"/>
        <v>0.9642857142857143</v>
      </c>
      <c r="Q13" s="8">
        <f t="shared" si="14"/>
        <v>93.535714285714292</v>
      </c>
      <c r="R13" s="3">
        <v>3</v>
      </c>
      <c r="S13" s="14"/>
      <c r="T13" s="15"/>
      <c r="U13" s="3">
        <v>109</v>
      </c>
      <c r="V13" s="3">
        <v>29</v>
      </c>
      <c r="W13" s="3">
        <v>0</v>
      </c>
      <c r="X13" s="3">
        <v>1</v>
      </c>
      <c r="Y13" s="7">
        <f t="shared" si="15"/>
        <v>0.96666666666666667</v>
      </c>
      <c r="Z13" s="8">
        <f t="shared" si="16"/>
        <v>105.36666666666667</v>
      </c>
      <c r="AA13" s="3">
        <v>3</v>
      </c>
      <c r="AB13" s="14"/>
      <c r="AC13" s="15"/>
      <c r="AD13" s="3">
        <v>98</v>
      </c>
      <c r="AE13" s="3">
        <v>29</v>
      </c>
      <c r="AF13" s="3">
        <v>0</v>
      </c>
      <c r="AG13" s="3">
        <v>2</v>
      </c>
      <c r="AH13" s="7">
        <f t="shared" si="17"/>
        <v>0.93548387096774188</v>
      </c>
      <c r="AI13" s="8">
        <f t="shared" si="18"/>
        <v>91.677419354838705</v>
      </c>
      <c r="AJ13" s="3">
        <v>3</v>
      </c>
      <c r="AK13" s="14"/>
      <c r="AL13" s="15"/>
      <c r="AM13" s="3">
        <v>83</v>
      </c>
      <c r="AN13" s="3">
        <v>19</v>
      </c>
      <c r="AO13" s="3">
        <v>0</v>
      </c>
      <c r="AP13" s="3">
        <v>0</v>
      </c>
      <c r="AQ13" s="7">
        <f t="shared" si="19"/>
        <v>1</v>
      </c>
      <c r="AR13" s="8">
        <f t="shared" si="20"/>
        <v>83</v>
      </c>
      <c r="AS13" s="3">
        <v>3</v>
      </c>
      <c r="AT13" s="14"/>
      <c r="AU13" s="15"/>
      <c r="AV13" s="3">
        <v>92</v>
      </c>
      <c r="AW13" s="3">
        <v>27</v>
      </c>
      <c r="AX13" s="3">
        <v>0</v>
      </c>
      <c r="AY13" s="3">
        <v>0</v>
      </c>
      <c r="AZ13" s="7">
        <f t="shared" si="21"/>
        <v>1</v>
      </c>
      <c r="BA13" s="8">
        <f t="shared" si="22"/>
        <v>92</v>
      </c>
      <c r="BB13" s="3">
        <v>3</v>
      </c>
    </row>
    <row r="14" spans="1:54" s="16" customFormat="1">
      <c r="A14" s="14"/>
      <c r="B14" s="15"/>
      <c r="C14" s="3">
        <v>93</v>
      </c>
      <c r="D14" s="3">
        <v>23</v>
      </c>
      <c r="E14" s="3">
        <v>0</v>
      </c>
      <c r="F14" s="3">
        <v>2</v>
      </c>
      <c r="G14" s="7">
        <f t="shared" si="0"/>
        <v>0.92</v>
      </c>
      <c r="H14" s="8">
        <f t="shared" si="12"/>
        <v>85.56</v>
      </c>
      <c r="I14" s="3">
        <v>4</v>
      </c>
      <c r="J14" s="14"/>
      <c r="K14" s="15"/>
      <c r="L14" s="3">
        <v>93</v>
      </c>
      <c r="M14" s="3">
        <v>23</v>
      </c>
      <c r="N14" s="3">
        <v>0</v>
      </c>
      <c r="O14" s="3">
        <v>2</v>
      </c>
      <c r="P14" s="7">
        <f t="shared" si="13"/>
        <v>0.92</v>
      </c>
      <c r="Q14" s="8">
        <f t="shared" si="14"/>
        <v>85.56</v>
      </c>
      <c r="R14" s="3">
        <v>4</v>
      </c>
      <c r="S14" s="14"/>
      <c r="T14" s="15"/>
      <c r="U14" s="3">
        <v>111</v>
      </c>
      <c r="V14" s="3">
        <v>37</v>
      </c>
      <c r="W14" s="3">
        <v>0</v>
      </c>
      <c r="X14" s="3">
        <v>1</v>
      </c>
      <c r="Y14" s="7">
        <f t="shared" si="15"/>
        <v>0.97368421052631582</v>
      </c>
      <c r="Z14" s="8">
        <f t="shared" si="16"/>
        <v>108.07894736842105</v>
      </c>
      <c r="AA14" s="3">
        <v>4</v>
      </c>
      <c r="AB14" s="14"/>
      <c r="AC14" s="15"/>
      <c r="AD14" s="3">
        <v>79</v>
      </c>
      <c r="AE14" s="3">
        <v>20</v>
      </c>
      <c r="AF14" s="3">
        <v>0</v>
      </c>
      <c r="AG14" s="3">
        <v>1</v>
      </c>
      <c r="AH14" s="7">
        <f t="shared" si="17"/>
        <v>0.95238095238095233</v>
      </c>
      <c r="AI14" s="8">
        <f t="shared" si="18"/>
        <v>75.238095238095241</v>
      </c>
      <c r="AJ14" s="3">
        <v>4</v>
      </c>
      <c r="AK14" s="14"/>
      <c r="AL14" s="15"/>
      <c r="AM14" s="3">
        <v>79</v>
      </c>
      <c r="AN14" s="3">
        <v>20</v>
      </c>
      <c r="AO14" s="3">
        <v>0</v>
      </c>
      <c r="AP14" s="3">
        <v>1</v>
      </c>
      <c r="AQ14" s="7">
        <f t="shared" si="19"/>
        <v>0.95238095238095233</v>
      </c>
      <c r="AR14" s="8">
        <f t="shared" si="20"/>
        <v>75.238095238095241</v>
      </c>
      <c r="AS14" s="3">
        <v>4</v>
      </c>
      <c r="AT14" s="14"/>
      <c r="AU14" s="15"/>
      <c r="AV14" s="3">
        <v>88</v>
      </c>
      <c r="AW14" s="3">
        <v>22</v>
      </c>
      <c r="AX14" s="3">
        <v>0</v>
      </c>
      <c r="AY14" s="3">
        <v>0</v>
      </c>
      <c r="AZ14" s="7">
        <f t="shared" si="21"/>
        <v>1</v>
      </c>
      <c r="BA14" s="8">
        <f t="shared" si="22"/>
        <v>88</v>
      </c>
      <c r="BB14" s="3">
        <v>4</v>
      </c>
    </row>
    <row r="15" spans="1:54" s="16" customFormat="1">
      <c r="A15" s="14"/>
      <c r="B15" s="15"/>
      <c r="C15" s="3">
        <v>85</v>
      </c>
      <c r="D15" s="3">
        <v>21</v>
      </c>
      <c r="E15" s="3">
        <v>0</v>
      </c>
      <c r="F15" s="3">
        <v>0</v>
      </c>
      <c r="G15" s="7">
        <f t="shared" si="0"/>
        <v>1</v>
      </c>
      <c r="H15" s="8">
        <f t="shared" si="12"/>
        <v>85</v>
      </c>
      <c r="I15" s="3">
        <v>5</v>
      </c>
      <c r="J15" s="14"/>
      <c r="K15" s="15"/>
      <c r="L15" s="3">
        <v>85</v>
      </c>
      <c r="M15" s="3">
        <v>21</v>
      </c>
      <c r="N15" s="3">
        <v>0</v>
      </c>
      <c r="O15" s="3">
        <v>0</v>
      </c>
      <c r="P15" s="7">
        <f t="shared" si="13"/>
        <v>1</v>
      </c>
      <c r="Q15" s="8">
        <f t="shared" si="14"/>
        <v>85</v>
      </c>
      <c r="R15" s="3">
        <v>5</v>
      </c>
      <c r="S15" s="14"/>
      <c r="T15" s="15"/>
      <c r="U15" s="3">
        <v>103</v>
      </c>
      <c r="V15" s="3">
        <v>25</v>
      </c>
      <c r="W15" s="3">
        <v>0</v>
      </c>
      <c r="X15" s="3">
        <v>2</v>
      </c>
      <c r="Y15" s="7">
        <f t="shared" si="15"/>
        <v>0.92592592592592593</v>
      </c>
      <c r="Z15" s="8">
        <f t="shared" si="16"/>
        <v>95.370370370370367</v>
      </c>
      <c r="AA15" s="3">
        <v>5</v>
      </c>
      <c r="AB15" s="14"/>
      <c r="AC15" s="15"/>
      <c r="AD15" s="3">
        <v>80</v>
      </c>
      <c r="AE15" s="3">
        <v>22</v>
      </c>
      <c r="AF15" s="3">
        <v>0</v>
      </c>
      <c r="AG15" s="3">
        <v>1</v>
      </c>
      <c r="AH15" s="7">
        <f t="shared" si="17"/>
        <v>0.95652173913043481</v>
      </c>
      <c r="AI15" s="8">
        <f t="shared" si="18"/>
        <v>76.521739130434781</v>
      </c>
      <c r="AJ15" s="3">
        <v>5</v>
      </c>
      <c r="AK15" s="14"/>
      <c r="AL15" s="15"/>
      <c r="AM15" s="3">
        <v>78</v>
      </c>
      <c r="AN15" s="3">
        <v>22</v>
      </c>
      <c r="AO15" s="3">
        <v>0</v>
      </c>
      <c r="AP15" s="3">
        <v>0</v>
      </c>
      <c r="AQ15" s="7">
        <f t="shared" si="19"/>
        <v>1</v>
      </c>
      <c r="AR15" s="8">
        <f t="shared" si="20"/>
        <v>78</v>
      </c>
      <c r="AS15" s="3">
        <v>5</v>
      </c>
      <c r="AT15" s="14"/>
      <c r="AU15" s="15"/>
      <c r="AV15" s="3">
        <v>87</v>
      </c>
      <c r="AW15" s="3">
        <v>23</v>
      </c>
      <c r="AX15" s="3">
        <v>0</v>
      </c>
      <c r="AY15" s="3">
        <v>1</v>
      </c>
      <c r="AZ15" s="7">
        <f t="shared" si="21"/>
        <v>0.95833333333333337</v>
      </c>
      <c r="BA15" s="8">
        <f t="shared" si="22"/>
        <v>83.375</v>
      </c>
      <c r="BB15" s="3">
        <v>5</v>
      </c>
    </row>
    <row r="16" spans="1:54" s="16" customFormat="1">
      <c r="A16" s="28"/>
      <c r="B16" s="29" t="s">
        <v>14</v>
      </c>
      <c r="C16" s="17">
        <f>AVERAGE(C5:C9)</f>
        <v>47.2</v>
      </c>
      <c r="D16" s="17">
        <f t="shared" ref="D16:BA16" si="23">AVERAGE(D5:D9)</f>
        <v>10.4</v>
      </c>
      <c r="E16" s="17">
        <f t="shared" si="23"/>
        <v>0</v>
      </c>
      <c r="F16" s="17">
        <f t="shared" si="23"/>
        <v>0.4</v>
      </c>
      <c r="G16" s="17">
        <f t="shared" si="23"/>
        <v>0.96461538461538476</v>
      </c>
      <c r="H16" s="17">
        <f t="shared" si="23"/>
        <v>45.169230769230772</v>
      </c>
      <c r="I16" s="17"/>
      <c r="J16" s="28"/>
      <c r="K16" s="29" t="s">
        <v>14</v>
      </c>
      <c r="L16" s="17">
        <f t="shared" si="23"/>
        <v>96</v>
      </c>
      <c r="M16" s="17">
        <f t="shared" si="23"/>
        <v>21.2</v>
      </c>
      <c r="N16" s="17">
        <f t="shared" si="23"/>
        <v>0.2</v>
      </c>
      <c r="O16" s="17">
        <f t="shared" si="23"/>
        <v>5</v>
      </c>
      <c r="P16" s="17">
        <f t="shared" si="23"/>
        <v>0.8002829444477042</v>
      </c>
      <c r="Q16" s="17">
        <f t="shared" si="23"/>
        <v>76.767235815290732</v>
      </c>
      <c r="R16" s="17"/>
      <c r="S16" s="28"/>
      <c r="T16" s="29" t="s">
        <v>14</v>
      </c>
      <c r="U16" s="17">
        <f t="shared" si="23"/>
        <v>61</v>
      </c>
      <c r="V16" s="17">
        <f t="shared" si="23"/>
        <v>14.4</v>
      </c>
      <c r="W16" s="17">
        <f t="shared" si="23"/>
        <v>0</v>
      </c>
      <c r="X16" s="17">
        <f t="shared" si="23"/>
        <v>1.4</v>
      </c>
      <c r="Y16" s="17">
        <f t="shared" si="23"/>
        <v>0.92121212121212115</v>
      </c>
      <c r="Z16" s="17">
        <f t="shared" si="23"/>
        <v>55.86666666666666</v>
      </c>
      <c r="AA16" s="17"/>
      <c r="AB16" s="28"/>
      <c r="AC16" s="29" t="s">
        <v>14</v>
      </c>
      <c r="AD16" s="17">
        <f t="shared" si="23"/>
        <v>56</v>
      </c>
      <c r="AE16" s="17">
        <f t="shared" si="23"/>
        <v>12.4</v>
      </c>
      <c r="AF16" s="17">
        <f t="shared" si="23"/>
        <v>0</v>
      </c>
      <c r="AG16" s="17">
        <f t="shared" si="23"/>
        <v>1.6</v>
      </c>
      <c r="AH16" s="17">
        <f t="shared" si="23"/>
        <v>0.88637362637362638</v>
      </c>
      <c r="AI16" s="17">
        <f t="shared" si="23"/>
        <v>50.285714285714292</v>
      </c>
      <c r="AJ16" s="17"/>
      <c r="AK16" s="28"/>
      <c r="AL16" s="29" t="s">
        <v>14</v>
      </c>
      <c r="AM16" s="17">
        <f t="shared" si="23"/>
        <v>57.8</v>
      </c>
      <c r="AN16" s="17">
        <f t="shared" si="23"/>
        <v>13.8</v>
      </c>
      <c r="AO16" s="17">
        <f t="shared" si="23"/>
        <v>0</v>
      </c>
      <c r="AP16" s="17">
        <f t="shared" si="23"/>
        <v>1</v>
      </c>
      <c r="AQ16" s="17">
        <f t="shared" si="23"/>
        <v>0.92784992784992792</v>
      </c>
      <c r="AR16" s="17">
        <f t="shared" si="23"/>
        <v>53.489610389610391</v>
      </c>
      <c r="AS16" s="17"/>
      <c r="AT16" s="28"/>
      <c r="AU16" s="29" t="s">
        <v>14</v>
      </c>
      <c r="AV16" s="17">
        <f t="shared" si="23"/>
        <v>72.400000000000006</v>
      </c>
      <c r="AW16" s="17">
        <f t="shared" si="23"/>
        <v>19</v>
      </c>
      <c r="AX16" s="17">
        <f t="shared" si="23"/>
        <v>0</v>
      </c>
      <c r="AY16" s="17">
        <f t="shared" si="23"/>
        <v>5.6</v>
      </c>
      <c r="AZ16" s="17">
        <f t="shared" si="23"/>
        <v>0.78776679841897246</v>
      </c>
      <c r="BA16" s="17">
        <f t="shared" si="23"/>
        <v>55.545869565217387</v>
      </c>
      <c r="BB16" s="17"/>
    </row>
    <row r="17" spans="1:54" s="16" customFormat="1">
      <c r="A17" s="28"/>
      <c r="B17" s="29" t="s">
        <v>15</v>
      </c>
      <c r="C17" s="17">
        <f>AVERAGE(C11:C15)</f>
        <v>98.2</v>
      </c>
      <c r="D17" s="17">
        <f t="shared" ref="D17:BA17" si="24">AVERAGE(D11:D15)</f>
        <v>22.4</v>
      </c>
      <c r="E17" s="17">
        <f t="shared" si="24"/>
        <v>0</v>
      </c>
      <c r="F17" s="17">
        <f t="shared" si="24"/>
        <v>1</v>
      </c>
      <c r="G17" s="17">
        <f t="shared" si="24"/>
        <v>0.95824242424242423</v>
      </c>
      <c r="H17" s="17">
        <f t="shared" si="24"/>
        <v>94.009186147186142</v>
      </c>
      <c r="I17" s="17"/>
      <c r="J17" s="28"/>
      <c r="K17" s="29" t="s">
        <v>15</v>
      </c>
      <c r="L17" s="17">
        <f t="shared" si="24"/>
        <v>102.8</v>
      </c>
      <c r="M17" s="17">
        <f t="shared" si="24"/>
        <v>23.2</v>
      </c>
      <c r="N17" s="17">
        <f t="shared" si="24"/>
        <v>0</v>
      </c>
      <c r="O17" s="17">
        <f t="shared" si="24"/>
        <v>1.2</v>
      </c>
      <c r="P17" s="17">
        <f t="shared" si="24"/>
        <v>0.95146583850931665</v>
      </c>
      <c r="Q17" s="17">
        <f t="shared" si="24"/>
        <v>97.589577639751553</v>
      </c>
      <c r="R17" s="17"/>
      <c r="S17" s="28"/>
      <c r="T17" s="29" t="s">
        <v>15</v>
      </c>
      <c r="U17" s="17">
        <f t="shared" si="24"/>
        <v>110</v>
      </c>
      <c r="V17" s="17">
        <f t="shared" si="24"/>
        <v>27.2</v>
      </c>
      <c r="W17" s="17">
        <f t="shared" si="24"/>
        <v>0</v>
      </c>
      <c r="X17" s="17">
        <f t="shared" si="24"/>
        <v>1</v>
      </c>
      <c r="Y17" s="17">
        <f t="shared" si="24"/>
        <v>0.9645597084498686</v>
      </c>
      <c r="Z17" s="17">
        <f t="shared" si="24"/>
        <v>106.13710992456988</v>
      </c>
      <c r="AA17" s="17"/>
      <c r="AB17" s="28"/>
      <c r="AC17" s="29" t="s">
        <v>15</v>
      </c>
      <c r="AD17" s="17">
        <f t="shared" si="24"/>
        <v>98.2</v>
      </c>
      <c r="AE17" s="17">
        <f t="shared" si="24"/>
        <v>27.6</v>
      </c>
      <c r="AF17" s="17">
        <f t="shared" si="24"/>
        <v>0.4</v>
      </c>
      <c r="AG17" s="17">
        <f t="shared" si="24"/>
        <v>1</v>
      </c>
      <c r="AH17" s="17">
        <f t="shared" si="24"/>
        <v>0.95082175694027027</v>
      </c>
      <c r="AI17" s="17">
        <f t="shared" si="24"/>
        <v>93.38883963356264</v>
      </c>
      <c r="AJ17" s="17"/>
      <c r="AK17" s="28"/>
      <c r="AL17" s="29" t="s">
        <v>15</v>
      </c>
      <c r="AM17" s="17">
        <f t="shared" si="24"/>
        <v>86.4</v>
      </c>
      <c r="AN17" s="17">
        <f t="shared" si="24"/>
        <v>18.8</v>
      </c>
      <c r="AO17" s="17">
        <f t="shared" si="24"/>
        <v>0</v>
      </c>
      <c r="AP17" s="17">
        <f t="shared" si="24"/>
        <v>0.6</v>
      </c>
      <c r="AQ17" s="17">
        <f t="shared" si="24"/>
        <v>0.96744987468671673</v>
      </c>
      <c r="AR17" s="17">
        <f t="shared" si="24"/>
        <v>83.435119047619054</v>
      </c>
      <c r="AS17" s="17"/>
      <c r="AT17" s="28"/>
      <c r="AU17" s="29" t="s">
        <v>15</v>
      </c>
      <c r="AV17" s="17">
        <f t="shared" si="24"/>
        <v>93.6</v>
      </c>
      <c r="AW17" s="17">
        <f t="shared" si="24"/>
        <v>22.2</v>
      </c>
      <c r="AX17" s="17">
        <f t="shared" si="24"/>
        <v>0</v>
      </c>
      <c r="AY17" s="17">
        <f t="shared" si="24"/>
        <v>0.2</v>
      </c>
      <c r="AZ17" s="17">
        <f t="shared" si="24"/>
        <v>0.99166666666666659</v>
      </c>
      <c r="BA17" s="17">
        <f t="shared" si="24"/>
        <v>92.875</v>
      </c>
      <c r="BB17" s="17"/>
    </row>
    <row r="18" spans="1:54" s="16" customFormat="1">
      <c r="A18" s="28"/>
      <c r="B18" s="29" t="s">
        <v>11</v>
      </c>
      <c r="C18" s="17"/>
      <c r="D18" s="17"/>
      <c r="E18" s="17"/>
      <c r="F18" s="17"/>
      <c r="G18" s="30"/>
      <c r="H18" s="31"/>
      <c r="I18" s="17"/>
      <c r="J18" s="28"/>
      <c r="K18" s="29" t="s">
        <v>11</v>
      </c>
      <c r="L18" s="17"/>
      <c r="M18" s="17"/>
      <c r="N18" s="17"/>
      <c r="O18" s="17"/>
      <c r="P18" s="30"/>
      <c r="Q18" s="31"/>
      <c r="R18" s="17"/>
      <c r="S18" s="28"/>
      <c r="T18" s="29" t="s">
        <v>11</v>
      </c>
      <c r="U18" s="17"/>
      <c r="V18" s="17"/>
      <c r="W18" s="17"/>
      <c r="X18" s="17"/>
      <c r="Y18" s="17"/>
      <c r="Z18" s="17"/>
      <c r="AA18" s="17"/>
      <c r="AB18" s="28"/>
      <c r="AC18" s="29" t="s">
        <v>11</v>
      </c>
      <c r="AD18" s="17"/>
      <c r="AE18" s="17"/>
      <c r="AF18" s="17"/>
      <c r="AG18" s="17"/>
      <c r="AH18" s="17"/>
      <c r="AI18" s="17"/>
      <c r="AJ18" s="17"/>
      <c r="AK18" s="28"/>
      <c r="AL18" s="29" t="s">
        <v>11</v>
      </c>
      <c r="AM18" s="17"/>
      <c r="AN18" s="17"/>
      <c r="AO18" s="17"/>
      <c r="AP18" s="17"/>
      <c r="AQ18" s="30"/>
      <c r="AR18" s="31"/>
      <c r="AS18" s="17"/>
      <c r="AT18" s="28"/>
      <c r="AU18" s="29" t="s">
        <v>11</v>
      </c>
      <c r="AV18" s="17"/>
      <c r="AW18" s="17"/>
      <c r="AX18" s="17"/>
      <c r="AY18" s="17"/>
      <c r="AZ18" s="30"/>
      <c r="BA18" s="31"/>
      <c r="BB18" s="17"/>
    </row>
    <row r="19" spans="1:54" s="16" customFormat="1">
      <c r="A19" s="28"/>
      <c r="B19" s="29" t="s">
        <v>12</v>
      </c>
      <c r="C19" s="17">
        <f>SUM(C5:C9)</f>
        <v>236</v>
      </c>
      <c r="D19" s="17"/>
      <c r="E19" s="17"/>
      <c r="F19" s="17"/>
      <c r="G19" s="30"/>
      <c r="H19" s="31"/>
      <c r="I19" s="17"/>
      <c r="J19" s="28"/>
      <c r="K19" s="29" t="s">
        <v>12</v>
      </c>
      <c r="L19" s="17">
        <f>SUM(L5:L9)</f>
        <v>480</v>
      </c>
      <c r="M19" s="17"/>
      <c r="N19" s="17"/>
      <c r="O19" s="17"/>
      <c r="P19" s="30"/>
      <c r="Q19" s="31"/>
      <c r="R19" s="17"/>
      <c r="S19" s="28"/>
      <c r="T19" s="29" t="s">
        <v>12</v>
      </c>
      <c r="U19" s="17">
        <f>SUM(U5:U9)</f>
        <v>305</v>
      </c>
      <c r="V19" s="17"/>
      <c r="W19" s="17"/>
      <c r="X19" s="17"/>
      <c r="Y19" s="17"/>
      <c r="Z19" s="17"/>
      <c r="AA19" s="17"/>
      <c r="AB19" s="28"/>
      <c r="AC19" s="29" t="s">
        <v>12</v>
      </c>
      <c r="AD19" s="17">
        <f>SUM(AD5:AD9)</f>
        <v>280</v>
      </c>
      <c r="AE19" s="17"/>
      <c r="AF19" s="17"/>
      <c r="AG19" s="17"/>
      <c r="AH19" s="17"/>
      <c r="AI19" s="17"/>
      <c r="AJ19" s="17"/>
      <c r="AK19" s="28"/>
      <c r="AL19" s="29" t="s">
        <v>12</v>
      </c>
      <c r="AM19" s="17">
        <f>SUM(AM5:AM9)</f>
        <v>289</v>
      </c>
      <c r="AN19" s="17"/>
      <c r="AO19" s="17"/>
      <c r="AP19" s="17"/>
      <c r="AQ19" s="30"/>
      <c r="AR19" s="31"/>
      <c r="AS19" s="17"/>
      <c r="AT19" s="28"/>
      <c r="AU19" s="29" t="s">
        <v>12</v>
      </c>
      <c r="AV19" s="17">
        <f>SUM(AV5:AV9)</f>
        <v>362</v>
      </c>
      <c r="AW19" s="17"/>
      <c r="AX19" s="17"/>
      <c r="AY19" s="17"/>
      <c r="AZ19" s="30"/>
      <c r="BA19" s="31"/>
      <c r="BB19" s="17"/>
    </row>
    <row r="20" spans="1:54" s="16" customFormat="1">
      <c r="A20" s="32"/>
      <c r="B20" s="33" t="s">
        <v>13</v>
      </c>
      <c r="C20" s="17">
        <f>SUM(C11:C15)</f>
        <v>491</v>
      </c>
      <c r="D20" s="17"/>
      <c r="E20" s="17"/>
      <c r="F20" s="17"/>
      <c r="G20" s="30"/>
      <c r="H20" s="31"/>
      <c r="I20" s="17"/>
      <c r="J20" s="32"/>
      <c r="K20" s="33" t="s">
        <v>13</v>
      </c>
      <c r="L20" s="17">
        <f>SUM(L11:L15)</f>
        <v>514</v>
      </c>
      <c r="M20" s="17"/>
      <c r="N20" s="17"/>
      <c r="O20" s="17"/>
      <c r="P20" s="30"/>
      <c r="Q20" s="31"/>
      <c r="R20" s="17"/>
      <c r="S20" s="32"/>
      <c r="T20" s="33" t="s">
        <v>13</v>
      </c>
      <c r="U20" s="17">
        <f>SUM(U11:U15)</f>
        <v>550</v>
      </c>
      <c r="V20" s="17"/>
      <c r="W20" s="17"/>
      <c r="X20" s="17"/>
      <c r="Y20" s="17"/>
      <c r="Z20" s="17"/>
      <c r="AA20" s="17"/>
      <c r="AB20" s="32"/>
      <c r="AC20" s="33" t="s">
        <v>13</v>
      </c>
      <c r="AD20" s="17">
        <f>SUM(AD11:AD15)</f>
        <v>491</v>
      </c>
      <c r="AE20" s="17"/>
      <c r="AF20" s="17"/>
      <c r="AG20" s="17"/>
      <c r="AH20" s="17"/>
      <c r="AI20" s="17"/>
      <c r="AJ20" s="17"/>
      <c r="AK20" s="32"/>
      <c r="AL20" s="33" t="s">
        <v>13</v>
      </c>
      <c r="AM20" s="17">
        <f>SUM(AM11:AM15)</f>
        <v>432</v>
      </c>
      <c r="AN20" s="17"/>
      <c r="AO20" s="17"/>
      <c r="AP20" s="17"/>
      <c r="AQ20" s="30"/>
      <c r="AR20" s="31"/>
      <c r="AS20" s="17"/>
      <c r="AT20" s="32"/>
      <c r="AU20" s="33" t="s">
        <v>13</v>
      </c>
      <c r="AV20" s="17">
        <f>SUM(AV11:AV15)</f>
        <v>468</v>
      </c>
      <c r="AW20" s="17"/>
      <c r="AX20" s="17"/>
      <c r="AY20" s="17"/>
      <c r="AZ20" s="30"/>
      <c r="BA20" s="31"/>
      <c r="BB20" s="17"/>
    </row>
    <row r="25" spans="1:54">
      <c r="B25" s="19"/>
    </row>
    <row r="26" spans="1:54">
      <c r="C26" s="20"/>
      <c r="D26" s="21"/>
    </row>
    <row r="27" spans="1:54">
      <c r="C27" s="20"/>
      <c r="D27" s="21"/>
    </row>
    <row r="28" spans="1:54">
      <c r="B28" s="26"/>
      <c r="C28" s="26"/>
      <c r="D28" s="26"/>
      <c r="E28" s="26"/>
      <c r="F28" s="26"/>
      <c r="G28" s="26"/>
      <c r="H28" s="26"/>
      <c r="I28" s="26"/>
      <c r="J28" s="27"/>
    </row>
    <row r="29" spans="1:54">
      <c r="B29" s="26"/>
      <c r="C29" s="26"/>
      <c r="D29" s="26"/>
      <c r="E29" s="26"/>
      <c r="F29" s="26"/>
      <c r="G29" s="26"/>
      <c r="H29" s="26"/>
      <c r="I29" s="26"/>
      <c r="J29" s="27"/>
    </row>
    <row r="30" spans="1:54">
      <c r="B30" s="26"/>
      <c r="C30" s="68"/>
      <c r="D30" s="68"/>
      <c r="E30" s="68"/>
      <c r="F30" s="68"/>
      <c r="G30" s="68"/>
      <c r="H30" s="68"/>
      <c r="I30" s="26"/>
      <c r="J30" s="27"/>
    </row>
    <row r="31" spans="1:54">
      <c r="B31" s="26"/>
      <c r="C31" s="24"/>
      <c r="D31" s="24"/>
      <c r="E31" s="24"/>
      <c r="F31" s="24"/>
      <c r="G31" s="24"/>
      <c r="H31" s="24"/>
      <c r="I31" s="26"/>
      <c r="J31" s="27"/>
    </row>
    <row r="32" spans="1:54">
      <c r="B32" s="26"/>
      <c r="C32" s="26"/>
      <c r="D32" s="26"/>
      <c r="E32" s="26"/>
      <c r="F32" s="26"/>
      <c r="G32" s="26"/>
      <c r="H32" s="26"/>
      <c r="I32" s="26"/>
      <c r="J32" s="27"/>
    </row>
    <row r="33" spans="2:14">
      <c r="B33" s="26"/>
      <c r="C33" s="26"/>
      <c r="D33" s="26"/>
      <c r="E33" s="26"/>
      <c r="F33" s="26"/>
      <c r="G33" s="26"/>
      <c r="H33" s="26"/>
      <c r="I33" s="26"/>
      <c r="J33" s="27"/>
    </row>
    <row r="36" spans="2:14">
      <c r="B36" s="72" t="s">
        <v>26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1"/>
    </row>
    <row r="37" spans="2:14">
      <c r="B37" s="2"/>
      <c r="C37" s="76" t="s">
        <v>19</v>
      </c>
      <c r="D37" s="77"/>
      <c r="E37" s="76" t="s">
        <v>20</v>
      </c>
      <c r="F37" s="77"/>
      <c r="G37" s="76" t="s">
        <v>1</v>
      </c>
      <c r="H37" s="77"/>
      <c r="I37" s="76" t="s">
        <v>2</v>
      </c>
      <c r="J37" s="77"/>
      <c r="K37" s="76" t="s">
        <v>3</v>
      </c>
      <c r="L37" s="77"/>
      <c r="M37" s="76" t="s">
        <v>21</v>
      </c>
      <c r="N37" s="77"/>
    </row>
    <row r="38" spans="2:14">
      <c r="B38" s="6" t="s">
        <v>16</v>
      </c>
      <c r="C38" s="25" t="s">
        <v>12</v>
      </c>
      <c r="D38" s="25" t="s">
        <v>18</v>
      </c>
      <c r="E38" s="25" t="s">
        <v>12</v>
      </c>
      <c r="F38" s="25" t="s">
        <v>18</v>
      </c>
      <c r="G38" s="25" t="s">
        <v>12</v>
      </c>
      <c r="H38" s="25" t="s">
        <v>18</v>
      </c>
      <c r="I38" s="25" t="s">
        <v>12</v>
      </c>
      <c r="J38" s="25" t="s">
        <v>18</v>
      </c>
      <c r="K38" s="25" t="s">
        <v>12</v>
      </c>
      <c r="L38" s="25" t="s">
        <v>18</v>
      </c>
      <c r="M38" s="25" t="s">
        <v>12</v>
      </c>
      <c r="N38" s="25" t="s">
        <v>18</v>
      </c>
    </row>
    <row r="39" spans="2:14">
      <c r="B39" s="6">
        <v>1</v>
      </c>
      <c r="C39" s="8">
        <f>AVERAGE(H5,Q5,Z5,AI5,AR5,BA5)</f>
        <v>72.341422164791723</v>
      </c>
      <c r="D39" s="8">
        <f>AVERAGE(H11,Q11,Z11,AI11,AR11,BA11)</f>
        <v>107.12449403454839</v>
      </c>
      <c r="E39" s="12">
        <f>AVERAGE(C5,L5,U5,AD5,AM5,AV5)</f>
        <v>87</v>
      </c>
      <c r="F39" s="12">
        <f>AVERAGE(C11,L11,U11,AD11,AM11,AV11)</f>
        <v>111.16666666666667</v>
      </c>
      <c r="G39" s="66">
        <f>AVERAGE(D5,M5,V5,AE5,AN5,AW5)</f>
        <v>13.666666666666666</v>
      </c>
      <c r="H39" s="66">
        <f>AVERAGE(D11,M11,V11,AE11,AN11,AW11)</f>
        <v>22.666666666666668</v>
      </c>
      <c r="I39" s="6">
        <f>AVERAGE(E5,N5,W5,AF5,AO5,AX5)</f>
        <v>0</v>
      </c>
      <c r="J39" s="67">
        <f>AVERAGE(E11,N11,W11,AF11,AO11,AX11)</f>
        <v>0</v>
      </c>
      <c r="K39" s="67">
        <f>AVERAGE(F5,O5,X5,AG5,AP5,AY5)</f>
        <v>2.6666666666666665</v>
      </c>
      <c r="L39" s="67">
        <f>AVERAGE(F11,O11,X11,AG11,AP11,AY11)</f>
        <v>0.83333333333333337</v>
      </c>
      <c r="M39" s="65">
        <f>AVERAGE(G5,P5,Y5,AH5,AQ5,AZ5)</f>
        <v>0.84532405999797311</v>
      </c>
      <c r="N39" s="65">
        <f>AVERAGE(G11,P11,Y11,AH11,AQ11,AZ11)</f>
        <v>0.96346490264968532</v>
      </c>
    </row>
    <row r="40" spans="2:14">
      <c r="B40" s="6">
        <v>2</v>
      </c>
      <c r="C40" s="8">
        <f>AVERAGE(H6,Q6,Z6,AI6,AR6,BA6)</f>
        <v>54.111766735679787</v>
      </c>
      <c r="D40" s="8">
        <f>AVERAGE(H12,Q12,Z12,AI12,AR12,BA12)</f>
        <v>102.39490596963424</v>
      </c>
      <c r="E40" s="12">
        <f>AVERAGE(C6,L6,U6,AD6,AM6,AV6)</f>
        <v>63.333333333333336</v>
      </c>
      <c r="F40" s="12">
        <f>AVERAGE(C12,L12,U12,AD12,AM12,AV12)</f>
        <v>107</v>
      </c>
      <c r="G40" s="66">
        <f>AVERAGE(D6,M6,V6,AE6,AN6,AW6)</f>
        <v>13.333333333333334</v>
      </c>
      <c r="H40" s="66">
        <f>AVERAGE(D12,M12,V12,AE12,AN12,AW12)</f>
        <v>22.333333333333332</v>
      </c>
      <c r="I40" s="6">
        <f>AVERAGE(E6,N6,W6,AF6,AO6,AX6)</f>
        <v>0</v>
      </c>
      <c r="J40" s="67">
        <f>AVERAGE(E12,N12,W12,AF12,AO12,AX12)</f>
        <v>0.33333333333333331</v>
      </c>
      <c r="K40" s="67">
        <f>AVERAGE(F6,O6,X6,AG6,AP6,AY6)</f>
        <v>2.3333333333333335</v>
      </c>
      <c r="L40" s="67">
        <f>AVERAGE(F12,O12,X12,AG12,AP12,AY12)</f>
        <v>0.66666666666666663</v>
      </c>
      <c r="M40" s="65">
        <f>AVERAGE(G6,P6,Y6,AH6,AQ6,AZ6)</f>
        <v>0.86218081435472727</v>
      </c>
      <c r="N40" s="65">
        <f>AVERAGE(G12,P12,Y12,AH12,AQ12,AZ12)</f>
        <v>0.95838214194907556</v>
      </c>
    </row>
    <row r="41" spans="2:14">
      <c r="B41" s="6">
        <v>3</v>
      </c>
      <c r="C41" s="8">
        <f>AVERAGE(H7,Q7,Z7,AI7,AR7,BA7)</f>
        <v>56.031493868450383</v>
      </c>
      <c r="D41" s="8">
        <f>AVERAGE(H13,Q13,Z13,AI13,AR13,BA13)</f>
        <v>93.185919098822339</v>
      </c>
      <c r="E41" s="12">
        <f>AVERAGE(C7,L7,U7,AD7,AM7,AV7)</f>
        <v>65.833333333333329</v>
      </c>
      <c r="F41" s="12">
        <f>AVERAGE(C13,L13,U13,AD13,AM13,AV13)</f>
        <v>96</v>
      </c>
      <c r="G41" s="66">
        <f>AVERAGE(D7,M7,V7,AE7,AN7,AW7)</f>
        <v>19</v>
      </c>
      <c r="H41" s="66">
        <f>AVERAGE(D13,M13,V13,AE13,AN13,AW13)</f>
        <v>26.333333333333332</v>
      </c>
      <c r="I41" s="6">
        <f>AVERAGE(E7,N7,W7,AF7,AO7,AX7)</f>
        <v>0</v>
      </c>
      <c r="J41" s="67">
        <f>AVERAGE(E13,N13,W13,AF13,AO13,AX13)</f>
        <v>0</v>
      </c>
      <c r="K41" s="67">
        <f>AVERAGE(F7,O7,X7,AG7,AP7,AY7)</f>
        <v>4.333333333333333</v>
      </c>
      <c r="L41" s="67">
        <f>AVERAGE(F13,O13,X13,AG13,AP13,AY13)</f>
        <v>0.83333333333333337</v>
      </c>
      <c r="M41" s="65">
        <f>AVERAGE(G7,P7,Y7,AH7,AQ7,AZ7)</f>
        <v>0.87249473553821366</v>
      </c>
      <c r="N41" s="65">
        <f>AVERAGE(G13,P13,Y13,AH13,AQ13,AZ13)</f>
        <v>0.9717869943676396</v>
      </c>
    </row>
    <row r="42" spans="2:14">
      <c r="B42" s="6">
        <v>4</v>
      </c>
      <c r="C42" s="8">
        <f>AVERAGE(H8,Q8,Z8,AI8,AR8,BA8)</f>
        <v>50.736167341430502</v>
      </c>
      <c r="D42" s="8">
        <f>AVERAGE(H14,Q14,Z14,AI14,AR14,BA14)</f>
        <v>86.279189640768593</v>
      </c>
      <c r="E42" s="12">
        <f>AVERAGE(C8,L8,U8,AD8,AM8,AV8)</f>
        <v>53.833333333333336</v>
      </c>
      <c r="F42" s="12">
        <f>AVERAGE(C14,L14,U14,AD14,AM14,AV14)</f>
        <v>90.5</v>
      </c>
      <c r="G42" s="66">
        <f>AVERAGE(D8,M8,V8,AE8,AN8,AW8)</f>
        <v>14.666666666666666</v>
      </c>
      <c r="H42" s="66">
        <f>AVERAGE(D14,M14,V14,AE14,AN14,AW14)</f>
        <v>24.166666666666668</v>
      </c>
      <c r="I42" s="6">
        <v>0</v>
      </c>
      <c r="J42" s="67">
        <f>AVERAGE(E14,N14,W14,AF14,AO14,AX14)</f>
        <v>0</v>
      </c>
      <c r="K42" s="67">
        <f>AVERAGE(F8,O8,X8,AG8,AP8,AY8)</f>
        <v>0.66666666666666663</v>
      </c>
      <c r="L42" s="67">
        <f>AVERAGE(F14,O14,X14,AG14,AP14,AY14)</f>
        <v>1.1666666666666667</v>
      </c>
      <c r="M42" s="65">
        <f>AVERAGE(G8,P8,Y8,AH8,AQ8,AZ8)</f>
        <v>0.95209176788124161</v>
      </c>
      <c r="N42" s="65">
        <f>AVERAGE(G14,P14,Y14,AH14,AQ14,AZ14)</f>
        <v>0.95307435254803685</v>
      </c>
    </row>
    <row r="43" spans="2:14">
      <c r="B43" s="6">
        <v>5</v>
      </c>
      <c r="C43" s="8">
        <f>AVERAGE(H9,Q9,Z9,AI9,AR9,BA9)</f>
        <v>47.716089466089464</v>
      </c>
      <c r="D43" s="8">
        <f>AVERAGE(H15,Q15,Z15,AI15,AR15,BA15)</f>
        <v>83.877851583467532</v>
      </c>
      <c r="E43" s="12">
        <f>AVERAGE(C9,L9,U9,AD9,AM9,AV9)</f>
        <v>55.333333333333336</v>
      </c>
      <c r="F43" s="12">
        <f>AVERAGE(C15,L15,U15,AD15,AM15,AV15)</f>
        <v>86.333333333333329</v>
      </c>
      <c r="G43" s="66">
        <f>AVERAGE(D9,M9,V9,AE9,AN9,AW9)</f>
        <v>15.333333333333334</v>
      </c>
      <c r="H43" s="66">
        <f>AVERAGE(D15,M15,V15,AE15,AN15,AW15)</f>
        <v>22.333333333333332</v>
      </c>
      <c r="I43" s="6">
        <f>AVERAGE(E9,N9,W9,AF9,AO9,AX9)</f>
        <v>0</v>
      </c>
      <c r="J43" s="67">
        <f>AVERAGE(E15,N15,W15,AF15,AO15,AX15)</f>
        <v>0</v>
      </c>
      <c r="K43" s="67">
        <f>AVERAGE(F9,O9,X9,AG9,AP9,AY9)</f>
        <v>2.5</v>
      </c>
      <c r="L43" s="67">
        <f>AVERAGE(F15,O15,X15,AG15,AP15,AY15)</f>
        <v>0.66666666666666663</v>
      </c>
      <c r="M43" s="65">
        <f>AVERAGE(G9,P9,Y9,AH9,AQ9,AZ9)</f>
        <v>0.87465929132595799</v>
      </c>
      <c r="N43" s="65">
        <f>AVERAGE(G15,P15,Y15,AH15,AQ15,AZ15)</f>
        <v>0.97346349973161572</v>
      </c>
    </row>
    <row r="44" spans="2:14" ht="55.5" customHeight="1">
      <c r="B44" s="87" t="s">
        <v>17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9"/>
    </row>
    <row r="47" spans="2:14">
      <c r="D47" s="20"/>
      <c r="E47" s="20"/>
    </row>
    <row r="60" spans="2:37">
      <c r="B60" s="75" t="s">
        <v>58</v>
      </c>
      <c r="C60" s="78"/>
      <c r="D60" s="78"/>
      <c r="E60" s="78"/>
      <c r="F60" s="78"/>
      <c r="G60" s="78"/>
      <c r="H60" s="78"/>
      <c r="I60" s="78"/>
      <c r="J60" s="78"/>
      <c r="K60" s="79" t="s">
        <v>57</v>
      </c>
      <c r="L60" s="79"/>
      <c r="M60" s="79"/>
      <c r="N60" s="79"/>
      <c r="O60" s="79"/>
      <c r="P60" s="79"/>
      <c r="Q60" s="79"/>
      <c r="R60" s="79"/>
      <c r="S60" s="79"/>
      <c r="T60" s="80" t="s">
        <v>24</v>
      </c>
      <c r="U60" s="75"/>
      <c r="V60" s="75"/>
      <c r="W60" s="75"/>
      <c r="X60" s="75"/>
      <c r="Y60" s="75"/>
      <c r="Z60" s="75"/>
      <c r="AA60" s="75"/>
      <c r="AB60" s="75"/>
      <c r="AC60" s="75" t="s">
        <v>25</v>
      </c>
      <c r="AD60" s="75"/>
      <c r="AE60" s="75"/>
      <c r="AF60" s="75"/>
      <c r="AG60" s="75"/>
      <c r="AH60" s="75"/>
      <c r="AI60" s="75"/>
      <c r="AJ60" s="75"/>
      <c r="AK60" s="75"/>
    </row>
    <row r="61" spans="2:37">
      <c r="B61" s="78"/>
      <c r="C61" s="78"/>
      <c r="D61" s="78"/>
      <c r="E61" s="78"/>
      <c r="F61" s="78"/>
      <c r="G61" s="78"/>
      <c r="H61" s="78"/>
      <c r="I61" s="78"/>
      <c r="J61" s="78"/>
      <c r="K61" s="79"/>
      <c r="L61" s="79"/>
      <c r="M61" s="79"/>
      <c r="N61" s="79"/>
      <c r="O61" s="79"/>
      <c r="P61" s="79"/>
      <c r="Q61" s="79"/>
      <c r="R61" s="79"/>
      <c r="S61" s="79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</row>
    <row r="62" spans="2:37">
      <c r="B62" s="78"/>
      <c r="C62" s="78"/>
      <c r="D62" s="78"/>
      <c r="E62" s="78"/>
      <c r="F62" s="78"/>
      <c r="G62" s="78"/>
      <c r="H62" s="78"/>
      <c r="I62" s="78"/>
      <c r="J62" s="78"/>
      <c r="K62" s="79"/>
      <c r="L62" s="79"/>
      <c r="M62" s="79"/>
      <c r="N62" s="79"/>
      <c r="O62" s="79"/>
      <c r="P62" s="79"/>
      <c r="Q62" s="79"/>
      <c r="R62" s="79"/>
      <c r="S62" s="79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</row>
    <row r="63" spans="2:37">
      <c r="B63" s="78"/>
      <c r="C63" s="78"/>
      <c r="D63" s="78"/>
      <c r="E63" s="78"/>
      <c r="F63" s="78"/>
      <c r="G63" s="78"/>
      <c r="H63" s="78"/>
      <c r="I63" s="78"/>
      <c r="J63" s="78"/>
      <c r="K63" s="79"/>
      <c r="L63" s="79"/>
      <c r="M63" s="79"/>
      <c r="N63" s="79"/>
      <c r="O63" s="79"/>
      <c r="P63" s="79"/>
      <c r="Q63" s="79"/>
      <c r="R63" s="79"/>
      <c r="S63" s="79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</row>
    <row r="64" spans="2:37">
      <c r="B64" s="78"/>
      <c r="C64" s="78"/>
      <c r="D64" s="78"/>
      <c r="E64" s="78"/>
      <c r="F64" s="78"/>
      <c r="G64" s="78"/>
      <c r="H64" s="78"/>
      <c r="I64" s="78"/>
      <c r="J64" s="78"/>
      <c r="K64" s="79"/>
      <c r="L64" s="79"/>
      <c r="M64" s="79"/>
      <c r="N64" s="79"/>
      <c r="O64" s="79"/>
      <c r="P64" s="79"/>
      <c r="Q64" s="79"/>
      <c r="R64" s="79"/>
      <c r="S64" s="79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</row>
  </sheetData>
  <mergeCells count="26">
    <mergeCell ref="B36:N36"/>
    <mergeCell ref="M37:N37"/>
    <mergeCell ref="B60:J64"/>
    <mergeCell ref="K60:S64"/>
    <mergeCell ref="T60:AB64"/>
    <mergeCell ref="B44:N44"/>
    <mergeCell ref="AC60:AK64"/>
    <mergeCell ref="C37:D37"/>
    <mergeCell ref="E37:F37"/>
    <mergeCell ref="G37:H37"/>
    <mergeCell ref="I37:J37"/>
    <mergeCell ref="K37:L37"/>
    <mergeCell ref="AV3:BB3"/>
    <mergeCell ref="AV10:BB10"/>
    <mergeCell ref="A1:BB1"/>
    <mergeCell ref="L10:R10"/>
    <mergeCell ref="U3:AA3"/>
    <mergeCell ref="U10:AA10"/>
    <mergeCell ref="AD3:AJ3"/>
    <mergeCell ref="AD10:AJ10"/>
    <mergeCell ref="C30:H30"/>
    <mergeCell ref="C3:I3"/>
    <mergeCell ref="C10:I10"/>
    <mergeCell ref="L3:R3"/>
    <mergeCell ref="AM3:AS3"/>
    <mergeCell ref="AM10:AS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D96"/>
  <sheetViews>
    <sheetView tabSelected="1" topLeftCell="A29" zoomScale="70" zoomScaleNormal="70" workbookViewId="0">
      <selection activeCell="B44" sqref="B44:N44"/>
    </sheetView>
  </sheetViews>
  <sheetFormatPr defaultRowHeight="15.75"/>
  <cols>
    <col min="1" max="1" width="14" style="1" customWidth="1"/>
    <col min="2" max="2" width="18.28515625" style="1" customWidth="1"/>
    <col min="3" max="5" width="5.7109375" style="1" customWidth="1"/>
    <col min="6" max="9" width="5.7109375" customWidth="1"/>
    <col min="10" max="10" width="14" customWidth="1"/>
    <col min="11" max="11" width="18.7109375" customWidth="1"/>
    <col min="12" max="18" width="5.7109375" customWidth="1"/>
    <col min="19" max="19" width="14" customWidth="1"/>
    <col min="20" max="20" width="21" customWidth="1"/>
    <col min="21" max="27" width="5.7109375" customWidth="1"/>
    <col min="28" max="28" width="14" customWidth="1"/>
    <col min="29" max="29" width="21.42578125" customWidth="1"/>
    <col min="30" max="36" width="5.7109375" customWidth="1"/>
    <col min="37" max="37" width="14" customWidth="1"/>
    <col min="38" max="38" width="18.140625" customWidth="1"/>
    <col min="39" max="45" width="5.7109375" customWidth="1"/>
    <col min="46" max="46" width="14" customWidth="1"/>
    <col min="47" max="47" width="18.28515625" customWidth="1"/>
    <col min="48" max="54" width="5.7109375" customWidth="1"/>
    <col min="55" max="55" width="14" customWidth="1"/>
    <col min="56" max="56" width="18.28515625" customWidth="1"/>
    <col min="57" max="63" width="5.7109375" customWidth="1"/>
    <col min="64" max="64" width="14" customWidth="1"/>
    <col min="65" max="65" width="17.5703125" customWidth="1"/>
    <col min="66" max="72" width="5.7109375" customWidth="1"/>
    <col min="73" max="74" width="14" customWidth="1"/>
    <col min="75" max="81" width="5.7109375" customWidth="1"/>
    <col min="82" max="82" width="14" customWidth="1"/>
    <col min="83" max="83" width="19.7109375" customWidth="1"/>
    <col min="84" max="90" width="5.7109375" customWidth="1"/>
    <col min="91" max="91" width="14" customWidth="1"/>
    <col min="92" max="92" width="17.42578125" customWidth="1"/>
    <col min="93" max="99" width="5.7109375" customWidth="1"/>
    <col min="100" max="100" width="14" customWidth="1"/>
    <col min="101" max="101" width="22.5703125" customWidth="1"/>
    <col min="102" max="108" width="5.7109375" customWidth="1"/>
    <col min="109" max="109" width="16.28515625" customWidth="1"/>
    <col min="110" max="110" width="18.42578125" customWidth="1"/>
    <col min="111" max="117" width="5.7109375" customWidth="1"/>
    <col min="118" max="118" width="14" customWidth="1"/>
    <col min="119" max="119" width="18.7109375" customWidth="1"/>
    <col min="120" max="126" width="5.7109375" customWidth="1"/>
    <col min="127" max="127" width="14" customWidth="1"/>
    <col min="128" max="128" width="17.85546875" customWidth="1"/>
    <col min="129" max="135" width="5.7109375" customWidth="1"/>
    <col min="136" max="136" width="14" customWidth="1"/>
    <col min="137" max="137" width="18.140625" customWidth="1"/>
    <col min="138" max="144" width="5.7109375" customWidth="1"/>
    <col min="145" max="145" width="14" customWidth="1"/>
    <col min="146" max="146" width="23.140625" customWidth="1"/>
    <col min="147" max="153" width="5.7109375" customWidth="1"/>
  </cols>
  <sheetData>
    <row r="1" spans="1:153" s="35" customFormat="1">
      <c r="A1" s="34"/>
      <c r="B1" s="34"/>
      <c r="C1" s="34"/>
      <c r="D1" s="34"/>
      <c r="E1" s="34"/>
    </row>
    <row r="2" spans="1:153" s="35" customFormat="1">
      <c r="A2" s="34"/>
      <c r="B2" s="34"/>
      <c r="C2" s="34"/>
      <c r="D2" s="34"/>
      <c r="E2" s="34"/>
    </row>
    <row r="3" spans="1:153" s="35" customFormat="1">
      <c r="A3" s="36"/>
      <c r="B3" s="36"/>
      <c r="C3" s="69" t="s">
        <v>9</v>
      </c>
      <c r="D3" s="70"/>
      <c r="E3" s="70"/>
      <c r="F3" s="70"/>
      <c r="G3" s="70"/>
      <c r="H3" s="70"/>
      <c r="I3" s="71"/>
      <c r="J3" s="36"/>
      <c r="K3" s="36"/>
      <c r="L3" s="69" t="s">
        <v>9</v>
      </c>
      <c r="M3" s="70"/>
      <c r="N3" s="70"/>
      <c r="O3" s="70"/>
      <c r="P3" s="70"/>
      <c r="Q3" s="70"/>
      <c r="R3" s="71"/>
      <c r="S3" s="36"/>
      <c r="T3" s="36"/>
      <c r="U3" s="69" t="s">
        <v>9</v>
      </c>
      <c r="V3" s="70"/>
      <c r="W3" s="70"/>
      <c r="X3" s="70"/>
      <c r="Y3" s="70"/>
      <c r="Z3" s="70"/>
      <c r="AA3" s="71"/>
      <c r="AB3" s="36"/>
      <c r="AC3" s="36"/>
      <c r="AD3" s="69" t="s">
        <v>9</v>
      </c>
      <c r="AE3" s="70"/>
      <c r="AF3" s="70"/>
      <c r="AG3" s="70"/>
      <c r="AH3" s="70"/>
      <c r="AI3" s="70"/>
      <c r="AJ3" s="71"/>
      <c r="AK3" s="36"/>
      <c r="AL3" s="36"/>
      <c r="AM3" s="69" t="s">
        <v>9</v>
      </c>
      <c r="AN3" s="70"/>
      <c r="AO3" s="70"/>
      <c r="AP3" s="70"/>
      <c r="AQ3" s="70"/>
      <c r="AR3" s="70"/>
      <c r="AS3" s="71"/>
      <c r="AT3" s="36"/>
      <c r="AU3" s="36"/>
      <c r="AV3" s="69" t="s">
        <v>9</v>
      </c>
      <c r="AW3" s="70"/>
      <c r="AX3" s="70"/>
      <c r="AY3" s="70"/>
      <c r="AZ3" s="70"/>
      <c r="BA3" s="70"/>
      <c r="BB3" s="71"/>
      <c r="BC3" s="36"/>
      <c r="BD3" s="36"/>
      <c r="BE3" s="69" t="s">
        <v>9</v>
      </c>
      <c r="BF3" s="70"/>
      <c r="BG3" s="70"/>
      <c r="BH3" s="70"/>
      <c r="BI3" s="70"/>
      <c r="BJ3" s="70"/>
      <c r="BK3" s="71"/>
      <c r="BL3" s="36"/>
      <c r="BM3" s="36"/>
      <c r="BN3" s="69" t="s">
        <v>9</v>
      </c>
      <c r="BO3" s="70"/>
      <c r="BP3" s="70"/>
      <c r="BQ3" s="70"/>
      <c r="BR3" s="70"/>
      <c r="BS3" s="70"/>
      <c r="BT3" s="71"/>
      <c r="BU3" s="36"/>
      <c r="BV3" s="36"/>
      <c r="BW3" s="69" t="s">
        <v>9</v>
      </c>
      <c r="BX3" s="70"/>
      <c r="BY3" s="70"/>
      <c r="BZ3" s="70"/>
      <c r="CA3" s="70"/>
      <c r="CB3" s="70"/>
      <c r="CC3" s="71"/>
      <c r="CD3" s="36"/>
      <c r="CE3" s="36"/>
      <c r="CF3" s="69" t="s">
        <v>9</v>
      </c>
      <c r="CG3" s="70"/>
      <c r="CH3" s="70"/>
      <c r="CI3" s="70"/>
      <c r="CJ3" s="70"/>
      <c r="CK3" s="70"/>
      <c r="CL3" s="71"/>
      <c r="CM3" s="36"/>
      <c r="CN3" s="36"/>
      <c r="CO3" s="69" t="s">
        <v>9</v>
      </c>
      <c r="CP3" s="70"/>
      <c r="CQ3" s="70"/>
      <c r="CR3" s="70"/>
      <c r="CS3" s="70"/>
      <c r="CT3" s="70"/>
      <c r="CU3" s="71"/>
      <c r="CV3" s="36"/>
      <c r="CW3" s="36"/>
      <c r="CX3" s="69" t="s">
        <v>9</v>
      </c>
      <c r="CY3" s="70"/>
      <c r="CZ3" s="70"/>
      <c r="DA3" s="70"/>
      <c r="DB3" s="70"/>
      <c r="DC3" s="70"/>
      <c r="DD3" s="71"/>
      <c r="DE3" s="36"/>
      <c r="DF3" s="36"/>
      <c r="DG3" s="69" t="s">
        <v>9</v>
      </c>
      <c r="DH3" s="70"/>
      <c r="DI3" s="70"/>
      <c r="DJ3" s="70"/>
      <c r="DK3" s="70"/>
      <c r="DL3" s="70"/>
      <c r="DM3" s="71"/>
      <c r="DN3" s="36"/>
      <c r="DO3" s="36"/>
      <c r="DP3" s="69" t="s">
        <v>9</v>
      </c>
      <c r="DQ3" s="70"/>
      <c r="DR3" s="70"/>
      <c r="DS3" s="70"/>
      <c r="DT3" s="70"/>
      <c r="DU3" s="70"/>
      <c r="DV3" s="71"/>
      <c r="DW3" s="36"/>
      <c r="DX3" s="36"/>
      <c r="DY3" s="69" t="s">
        <v>9</v>
      </c>
      <c r="DZ3" s="70"/>
      <c r="EA3" s="70"/>
      <c r="EB3" s="70"/>
      <c r="EC3" s="70"/>
      <c r="ED3" s="70"/>
      <c r="EE3" s="71"/>
      <c r="EF3" s="36"/>
      <c r="EG3" s="36"/>
      <c r="EH3" s="69" t="s">
        <v>9</v>
      </c>
      <c r="EI3" s="70"/>
      <c r="EJ3" s="70"/>
      <c r="EK3" s="70"/>
      <c r="EL3" s="70"/>
      <c r="EM3" s="70"/>
      <c r="EN3" s="71"/>
      <c r="EO3" s="36"/>
      <c r="EP3" s="36"/>
      <c r="EQ3" s="69" t="s">
        <v>9</v>
      </c>
      <c r="ER3" s="70"/>
      <c r="ES3" s="70"/>
      <c r="ET3" s="70"/>
      <c r="EU3" s="70"/>
      <c r="EV3" s="70"/>
      <c r="EW3" s="71"/>
    </row>
    <row r="4" spans="1:153" s="35" customFormat="1">
      <c r="A4" s="34"/>
      <c r="B4" s="36">
        <v>1</v>
      </c>
      <c r="C4" s="18" t="s">
        <v>0</v>
      </c>
      <c r="D4" s="18" t="s">
        <v>1</v>
      </c>
      <c r="E4" s="18" t="s">
        <v>2</v>
      </c>
      <c r="F4" s="18" t="s">
        <v>3</v>
      </c>
      <c r="G4" s="18" t="s">
        <v>4</v>
      </c>
      <c r="H4" s="18" t="s">
        <v>5</v>
      </c>
      <c r="I4" s="18" t="s">
        <v>16</v>
      </c>
      <c r="J4" s="34">
        <v>2</v>
      </c>
      <c r="K4" s="36"/>
      <c r="L4" s="18" t="s">
        <v>0</v>
      </c>
      <c r="M4" s="18" t="s">
        <v>1</v>
      </c>
      <c r="N4" s="18" t="s">
        <v>2</v>
      </c>
      <c r="O4" s="18" t="s">
        <v>3</v>
      </c>
      <c r="P4" s="18" t="s">
        <v>4</v>
      </c>
      <c r="Q4" s="18" t="s">
        <v>5</v>
      </c>
      <c r="R4" s="18" t="s">
        <v>16</v>
      </c>
      <c r="S4" s="34">
        <v>3</v>
      </c>
      <c r="T4" s="36"/>
      <c r="U4" s="18" t="s">
        <v>0</v>
      </c>
      <c r="V4" s="18" t="s">
        <v>1</v>
      </c>
      <c r="W4" s="18" t="s">
        <v>2</v>
      </c>
      <c r="X4" s="18" t="s">
        <v>3</v>
      </c>
      <c r="Y4" s="18" t="s">
        <v>4</v>
      </c>
      <c r="Z4" s="18" t="s">
        <v>5</v>
      </c>
      <c r="AA4" s="18" t="s">
        <v>16</v>
      </c>
      <c r="AB4" s="34">
        <v>4</v>
      </c>
      <c r="AC4" s="36"/>
      <c r="AD4" s="18" t="s">
        <v>0</v>
      </c>
      <c r="AE4" s="18" t="s">
        <v>1</v>
      </c>
      <c r="AF4" s="18" t="s">
        <v>2</v>
      </c>
      <c r="AG4" s="18" t="s">
        <v>3</v>
      </c>
      <c r="AH4" s="18" t="s">
        <v>4</v>
      </c>
      <c r="AI4" s="18" t="s">
        <v>5</v>
      </c>
      <c r="AJ4" s="18" t="s">
        <v>16</v>
      </c>
      <c r="AK4" s="34">
        <v>5</v>
      </c>
      <c r="AL4" s="36"/>
      <c r="AM4" s="18" t="s">
        <v>0</v>
      </c>
      <c r="AN4" s="18" t="s">
        <v>1</v>
      </c>
      <c r="AO4" s="18" t="s">
        <v>2</v>
      </c>
      <c r="AP4" s="18" t="s">
        <v>3</v>
      </c>
      <c r="AQ4" s="18" t="s">
        <v>4</v>
      </c>
      <c r="AR4" s="18" t="s">
        <v>5</v>
      </c>
      <c r="AS4" s="18" t="s">
        <v>16</v>
      </c>
      <c r="AT4" s="34">
        <v>6</v>
      </c>
      <c r="AU4" s="36"/>
      <c r="AV4" s="18" t="s">
        <v>0</v>
      </c>
      <c r="AW4" s="18" t="s">
        <v>1</v>
      </c>
      <c r="AX4" s="18" t="s">
        <v>2</v>
      </c>
      <c r="AY4" s="18" t="s">
        <v>3</v>
      </c>
      <c r="AZ4" s="18" t="s">
        <v>4</v>
      </c>
      <c r="BA4" s="18" t="s">
        <v>5</v>
      </c>
      <c r="BB4" s="18" t="s">
        <v>16</v>
      </c>
      <c r="BC4" s="34">
        <v>7</v>
      </c>
      <c r="BD4" s="36"/>
      <c r="BE4" s="18" t="s">
        <v>0</v>
      </c>
      <c r="BF4" s="18" t="s">
        <v>1</v>
      </c>
      <c r="BG4" s="18" t="s">
        <v>2</v>
      </c>
      <c r="BH4" s="18" t="s">
        <v>3</v>
      </c>
      <c r="BI4" s="18" t="s">
        <v>4</v>
      </c>
      <c r="BJ4" s="18" t="s">
        <v>5</v>
      </c>
      <c r="BK4" s="18" t="s">
        <v>16</v>
      </c>
      <c r="BL4" s="34">
        <v>8</v>
      </c>
      <c r="BM4" s="36"/>
      <c r="BN4" s="18" t="s">
        <v>0</v>
      </c>
      <c r="BO4" s="18" t="s">
        <v>1</v>
      </c>
      <c r="BP4" s="18" t="s">
        <v>2</v>
      </c>
      <c r="BQ4" s="18" t="s">
        <v>3</v>
      </c>
      <c r="BR4" s="18" t="s">
        <v>4</v>
      </c>
      <c r="BS4" s="18" t="s">
        <v>5</v>
      </c>
      <c r="BT4" s="18" t="s">
        <v>16</v>
      </c>
      <c r="BU4" s="34">
        <v>9</v>
      </c>
      <c r="BV4" s="36"/>
      <c r="BW4" s="18" t="s">
        <v>0</v>
      </c>
      <c r="BX4" s="18" t="s">
        <v>1</v>
      </c>
      <c r="BY4" s="18" t="s">
        <v>2</v>
      </c>
      <c r="BZ4" s="18" t="s">
        <v>3</v>
      </c>
      <c r="CA4" s="18" t="s">
        <v>4</v>
      </c>
      <c r="CB4" s="18" t="s">
        <v>5</v>
      </c>
      <c r="CC4" s="18" t="s">
        <v>16</v>
      </c>
      <c r="CD4" s="34">
        <v>10</v>
      </c>
      <c r="CE4" s="36"/>
      <c r="CF4" s="18" t="s">
        <v>0</v>
      </c>
      <c r="CG4" s="18" t="s">
        <v>1</v>
      </c>
      <c r="CH4" s="18" t="s">
        <v>2</v>
      </c>
      <c r="CI4" s="18" t="s">
        <v>3</v>
      </c>
      <c r="CJ4" s="18" t="s">
        <v>4</v>
      </c>
      <c r="CK4" s="18" t="s">
        <v>5</v>
      </c>
      <c r="CL4" s="18" t="s">
        <v>16</v>
      </c>
      <c r="CM4" s="34">
        <v>11</v>
      </c>
      <c r="CN4" s="36"/>
      <c r="CO4" s="18" t="s">
        <v>0</v>
      </c>
      <c r="CP4" s="18" t="s">
        <v>1</v>
      </c>
      <c r="CQ4" s="18" t="s">
        <v>2</v>
      </c>
      <c r="CR4" s="18" t="s">
        <v>3</v>
      </c>
      <c r="CS4" s="18" t="s">
        <v>4</v>
      </c>
      <c r="CT4" s="18" t="s">
        <v>5</v>
      </c>
      <c r="CU4" s="18" t="s">
        <v>16</v>
      </c>
      <c r="CV4" s="34">
        <v>12</v>
      </c>
      <c r="CW4" s="36"/>
      <c r="CX4" s="18" t="s">
        <v>0</v>
      </c>
      <c r="CY4" s="18" t="s">
        <v>1</v>
      </c>
      <c r="CZ4" s="18" t="s">
        <v>2</v>
      </c>
      <c r="DA4" s="18" t="s">
        <v>3</v>
      </c>
      <c r="DB4" s="18" t="s">
        <v>4</v>
      </c>
      <c r="DC4" s="18" t="s">
        <v>5</v>
      </c>
      <c r="DD4" s="18" t="s">
        <v>16</v>
      </c>
      <c r="DE4" s="34">
        <v>13</v>
      </c>
      <c r="DF4" s="36"/>
      <c r="DG4" s="18" t="s">
        <v>0</v>
      </c>
      <c r="DH4" s="18" t="s">
        <v>1</v>
      </c>
      <c r="DI4" s="18" t="s">
        <v>2</v>
      </c>
      <c r="DJ4" s="18" t="s">
        <v>3</v>
      </c>
      <c r="DK4" s="18" t="s">
        <v>4</v>
      </c>
      <c r="DL4" s="18" t="s">
        <v>5</v>
      </c>
      <c r="DM4" s="18" t="s">
        <v>16</v>
      </c>
      <c r="DN4" s="34">
        <v>14</v>
      </c>
      <c r="DO4" s="36"/>
      <c r="DP4" s="18" t="s">
        <v>0</v>
      </c>
      <c r="DQ4" s="18" t="s">
        <v>1</v>
      </c>
      <c r="DR4" s="18" t="s">
        <v>2</v>
      </c>
      <c r="DS4" s="18" t="s">
        <v>3</v>
      </c>
      <c r="DT4" s="18" t="s">
        <v>4</v>
      </c>
      <c r="DU4" s="18" t="s">
        <v>5</v>
      </c>
      <c r="DV4" s="18" t="s">
        <v>16</v>
      </c>
      <c r="DW4" s="34">
        <v>15</v>
      </c>
      <c r="DX4" s="36"/>
      <c r="DY4" s="18" t="s">
        <v>0</v>
      </c>
      <c r="DZ4" s="18" t="s">
        <v>1</v>
      </c>
      <c r="EA4" s="18" t="s">
        <v>2</v>
      </c>
      <c r="EB4" s="18" t="s">
        <v>3</v>
      </c>
      <c r="EC4" s="18" t="s">
        <v>4</v>
      </c>
      <c r="ED4" s="18" t="s">
        <v>5</v>
      </c>
      <c r="EE4" s="18" t="s">
        <v>16</v>
      </c>
      <c r="EF4" s="34">
        <v>16</v>
      </c>
      <c r="EG4" s="36"/>
      <c r="EH4" s="18" t="s">
        <v>0</v>
      </c>
      <c r="EI4" s="18" t="s">
        <v>1</v>
      </c>
      <c r="EJ4" s="18" t="s">
        <v>2</v>
      </c>
      <c r="EK4" s="18" t="s">
        <v>3</v>
      </c>
      <c r="EL4" s="18" t="s">
        <v>4</v>
      </c>
      <c r="EM4" s="18" t="s">
        <v>5</v>
      </c>
      <c r="EN4" s="18" t="s">
        <v>16</v>
      </c>
      <c r="EO4" s="34">
        <v>17</v>
      </c>
      <c r="EP4" s="36"/>
      <c r="EQ4" s="18" t="s">
        <v>0</v>
      </c>
      <c r="ER4" s="18" t="s">
        <v>1</v>
      </c>
      <c r="ES4" s="18" t="s">
        <v>2</v>
      </c>
      <c r="ET4" s="18" t="s">
        <v>3</v>
      </c>
      <c r="EU4" s="18" t="s">
        <v>4</v>
      </c>
      <c r="EV4" s="18" t="s">
        <v>5</v>
      </c>
      <c r="EW4" s="18" t="s">
        <v>16</v>
      </c>
    </row>
    <row r="5" spans="1:153" s="41" customFormat="1" ht="33" customHeight="1">
      <c r="A5" s="37" t="s">
        <v>6</v>
      </c>
      <c r="B5" s="40" t="s">
        <v>35</v>
      </c>
      <c r="C5" s="18">
        <v>109</v>
      </c>
      <c r="D5" s="18">
        <v>21</v>
      </c>
      <c r="E5" s="18">
        <v>2</v>
      </c>
      <c r="F5" s="18">
        <v>0</v>
      </c>
      <c r="G5" s="38">
        <f>(D5-E5)/(D5+F5)</f>
        <v>0.90476190476190477</v>
      </c>
      <c r="H5" s="39">
        <f>G5*C5</f>
        <v>98.61904761904762</v>
      </c>
      <c r="I5" s="18">
        <v>1</v>
      </c>
      <c r="J5" s="37" t="s">
        <v>6</v>
      </c>
      <c r="K5" s="40" t="s">
        <v>36</v>
      </c>
      <c r="L5" s="18">
        <v>89</v>
      </c>
      <c r="M5" s="18">
        <v>13</v>
      </c>
      <c r="N5" s="18">
        <v>0</v>
      </c>
      <c r="O5" s="18">
        <v>0</v>
      </c>
      <c r="P5" s="38">
        <f>(M5-N5)/(M5+O5)</f>
        <v>1</v>
      </c>
      <c r="Q5" s="39">
        <f>P5*L5</f>
        <v>89</v>
      </c>
      <c r="R5" s="18">
        <v>1</v>
      </c>
      <c r="S5" s="37" t="s">
        <v>6</v>
      </c>
      <c r="T5" s="40" t="s">
        <v>37</v>
      </c>
      <c r="U5" s="18">
        <v>120</v>
      </c>
      <c r="V5" s="18">
        <v>20</v>
      </c>
      <c r="W5" s="18">
        <v>0</v>
      </c>
      <c r="X5" s="18">
        <v>3</v>
      </c>
      <c r="Y5" s="38">
        <f>(V5-W5)/(V5+X5)</f>
        <v>0.86956521739130432</v>
      </c>
      <c r="Z5" s="39">
        <f>Y5*U5</f>
        <v>104.34782608695652</v>
      </c>
      <c r="AA5" s="18">
        <v>1</v>
      </c>
      <c r="AB5" s="37" t="s">
        <v>6</v>
      </c>
      <c r="AC5" s="40" t="s">
        <v>38</v>
      </c>
      <c r="AD5" s="18">
        <v>165</v>
      </c>
      <c r="AE5" s="18">
        <v>53</v>
      </c>
      <c r="AF5" s="18">
        <v>0</v>
      </c>
      <c r="AG5" s="18">
        <v>4</v>
      </c>
      <c r="AH5" s="38">
        <f>(AE5-AF5)/(AE5+AG5)</f>
        <v>0.92982456140350878</v>
      </c>
      <c r="AI5" s="39">
        <f>AH5*AD5</f>
        <v>153.42105263157896</v>
      </c>
      <c r="AJ5" s="18">
        <v>1</v>
      </c>
      <c r="AK5" s="37" t="s">
        <v>6</v>
      </c>
      <c r="AL5" s="40" t="s">
        <v>39</v>
      </c>
      <c r="AM5" s="18">
        <v>121</v>
      </c>
      <c r="AN5" s="18">
        <v>22</v>
      </c>
      <c r="AO5" s="18">
        <v>0</v>
      </c>
      <c r="AP5" s="18">
        <v>2</v>
      </c>
      <c r="AQ5" s="38">
        <f>(AN5-AO5)/(AN5+AP5)</f>
        <v>0.91666666666666663</v>
      </c>
      <c r="AR5" s="39">
        <f>AQ5*AM5</f>
        <v>110.91666666666666</v>
      </c>
      <c r="AS5" s="18">
        <v>1</v>
      </c>
      <c r="AT5" s="37" t="s">
        <v>6</v>
      </c>
      <c r="AU5" s="40" t="s">
        <v>40</v>
      </c>
      <c r="AV5" s="18">
        <v>120</v>
      </c>
      <c r="AW5" s="18">
        <v>19</v>
      </c>
      <c r="AX5" s="18">
        <v>0</v>
      </c>
      <c r="AY5" s="18">
        <v>4</v>
      </c>
      <c r="AZ5" s="38">
        <f>(AW5-AX5)/(AW5+AY5)</f>
        <v>0.82608695652173914</v>
      </c>
      <c r="BA5" s="39">
        <f>AZ5*AV5</f>
        <v>99.130434782608702</v>
      </c>
      <c r="BB5" s="18">
        <v>1</v>
      </c>
      <c r="BC5" s="37" t="s">
        <v>6</v>
      </c>
      <c r="BD5" s="40" t="s">
        <v>41</v>
      </c>
      <c r="BE5" s="18">
        <v>120</v>
      </c>
      <c r="BF5" s="18">
        <v>33</v>
      </c>
      <c r="BG5" s="18">
        <v>0</v>
      </c>
      <c r="BH5" s="18">
        <v>5</v>
      </c>
      <c r="BI5" s="38">
        <f>(BF5-BG5)/(BF5+BH5)</f>
        <v>0.86842105263157898</v>
      </c>
      <c r="BJ5" s="39">
        <f>BI5*BE5</f>
        <v>104.21052631578948</v>
      </c>
      <c r="BK5" s="18">
        <v>1</v>
      </c>
      <c r="BL5" s="37" t="s">
        <v>6</v>
      </c>
      <c r="BM5" s="40" t="s">
        <v>42</v>
      </c>
      <c r="BN5" s="18">
        <v>98</v>
      </c>
      <c r="BO5" s="18">
        <v>16</v>
      </c>
      <c r="BP5" s="18">
        <v>0</v>
      </c>
      <c r="BQ5" s="18">
        <v>0</v>
      </c>
      <c r="BR5" s="38">
        <f>(BO5-BP5)/(BO5+BQ5)</f>
        <v>1</v>
      </c>
      <c r="BS5" s="39">
        <f>BR5*BN5</f>
        <v>98</v>
      </c>
      <c r="BT5" s="18">
        <v>1</v>
      </c>
      <c r="BU5" s="37" t="s">
        <v>6</v>
      </c>
      <c r="BV5" s="40" t="s">
        <v>43</v>
      </c>
      <c r="BW5" s="18">
        <v>126</v>
      </c>
      <c r="BX5" s="18">
        <v>29</v>
      </c>
      <c r="BY5" s="18">
        <v>0</v>
      </c>
      <c r="BZ5" s="18">
        <v>2</v>
      </c>
      <c r="CA5" s="38">
        <f>(BX5-BY5)/(BX5+BZ5)</f>
        <v>0.93548387096774188</v>
      </c>
      <c r="CB5" s="39">
        <f>CA5*BW5</f>
        <v>117.87096774193547</v>
      </c>
      <c r="CC5" s="18">
        <v>1</v>
      </c>
      <c r="CD5" s="37" t="s">
        <v>6</v>
      </c>
      <c r="CE5" s="40" t="s">
        <v>44</v>
      </c>
      <c r="CF5" s="18">
        <v>76</v>
      </c>
      <c r="CG5" s="18">
        <v>12</v>
      </c>
      <c r="CH5" s="18">
        <v>0</v>
      </c>
      <c r="CI5" s="18">
        <v>1</v>
      </c>
      <c r="CJ5" s="38">
        <f>(CG5-CH5)/(CG5+CI5)</f>
        <v>0.92307692307692313</v>
      </c>
      <c r="CK5" s="39">
        <f>CJ5*CF5</f>
        <v>70.15384615384616</v>
      </c>
      <c r="CL5" s="18">
        <v>1</v>
      </c>
      <c r="CM5" s="37" t="s">
        <v>6</v>
      </c>
      <c r="CN5" s="40" t="s">
        <v>45</v>
      </c>
      <c r="CO5" s="18">
        <v>85</v>
      </c>
      <c r="CP5" s="18">
        <v>11</v>
      </c>
      <c r="CQ5" s="18">
        <v>0</v>
      </c>
      <c r="CR5" s="18">
        <v>3</v>
      </c>
      <c r="CS5" s="38">
        <f>(CP5-CQ5)/(CP5+CR5)</f>
        <v>0.7857142857142857</v>
      </c>
      <c r="CT5" s="39">
        <f>CS5*CO5</f>
        <v>66.785714285714278</v>
      </c>
      <c r="CU5" s="18">
        <v>1</v>
      </c>
      <c r="CV5" s="37" t="s">
        <v>6</v>
      </c>
      <c r="CW5" s="40" t="s">
        <v>46</v>
      </c>
      <c r="CX5" s="18">
        <v>187</v>
      </c>
      <c r="CY5" s="18">
        <v>46</v>
      </c>
      <c r="CZ5" s="18">
        <v>0</v>
      </c>
      <c r="DA5" s="18">
        <v>0</v>
      </c>
      <c r="DB5" s="38">
        <f>(CY5-CZ5)/(CY5+DA5)</f>
        <v>1</v>
      </c>
      <c r="DC5" s="39">
        <f>DB5*CX5</f>
        <v>187</v>
      </c>
      <c r="DD5" s="18">
        <v>1</v>
      </c>
      <c r="DE5" s="37" t="s">
        <v>6</v>
      </c>
      <c r="DF5" s="40" t="s">
        <v>47</v>
      </c>
      <c r="DG5" s="18">
        <v>81</v>
      </c>
      <c r="DH5" s="18">
        <v>13</v>
      </c>
      <c r="DI5" s="18">
        <v>0</v>
      </c>
      <c r="DJ5" s="18">
        <v>1</v>
      </c>
      <c r="DK5" s="38">
        <f>(DH5-DI5)/(DH5+DJ5)</f>
        <v>0.9285714285714286</v>
      </c>
      <c r="DL5" s="39">
        <f>DK5*DG5</f>
        <v>75.214285714285722</v>
      </c>
      <c r="DM5" s="18">
        <v>1</v>
      </c>
      <c r="DN5" s="37" t="s">
        <v>6</v>
      </c>
      <c r="DO5" s="40" t="s">
        <v>48</v>
      </c>
      <c r="DP5" s="18">
        <v>111</v>
      </c>
      <c r="DQ5" s="18">
        <v>20</v>
      </c>
      <c r="DR5" s="18">
        <v>0</v>
      </c>
      <c r="DS5" s="18">
        <v>2</v>
      </c>
      <c r="DT5" s="38">
        <f>(DQ5-DR5)/(DQ5+DS5)</f>
        <v>0.90909090909090906</v>
      </c>
      <c r="DU5" s="39">
        <f>DT5*DP5</f>
        <v>100.90909090909091</v>
      </c>
      <c r="DV5" s="18">
        <v>1</v>
      </c>
      <c r="DW5" s="37" t="s">
        <v>6</v>
      </c>
      <c r="DX5" s="40" t="s">
        <v>49</v>
      </c>
      <c r="DY5" s="18">
        <v>51</v>
      </c>
      <c r="DZ5" s="18">
        <v>7</v>
      </c>
      <c r="EA5" s="18">
        <v>0</v>
      </c>
      <c r="EB5" s="18">
        <v>0</v>
      </c>
      <c r="EC5" s="38">
        <f>(DZ5-EA5)/(DZ5+EB5)</f>
        <v>1</v>
      </c>
      <c r="ED5" s="39">
        <f>EC5*DY5</f>
        <v>51</v>
      </c>
      <c r="EE5" s="18">
        <v>1</v>
      </c>
      <c r="EF5" s="37" t="s">
        <v>6</v>
      </c>
      <c r="EG5" s="40" t="s">
        <v>50</v>
      </c>
      <c r="EH5" s="18">
        <v>52</v>
      </c>
      <c r="EI5" s="18">
        <v>14</v>
      </c>
      <c r="EJ5" s="18">
        <v>0</v>
      </c>
      <c r="EK5" s="18">
        <v>1</v>
      </c>
      <c r="EL5" s="38">
        <f>(EI5-EJ5)/(EI5+EK5)</f>
        <v>0.93333333333333335</v>
      </c>
      <c r="EM5" s="39">
        <f>EL5*EH5</f>
        <v>48.533333333333331</v>
      </c>
      <c r="EN5" s="18">
        <v>1</v>
      </c>
      <c r="EO5" s="37" t="s">
        <v>6</v>
      </c>
      <c r="EP5" s="40" t="s">
        <v>51</v>
      </c>
      <c r="EQ5" s="18">
        <v>160</v>
      </c>
      <c r="ER5" s="18">
        <v>34</v>
      </c>
      <c r="ES5" s="18">
        <v>0</v>
      </c>
      <c r="ET5" s="18">
        <v>1</v>
      </c>
      <c r="EU5" s="38">
        <f>(ER5-ES5)/(ER5+ET5)</f>
        <v>0.97142857142857142</v>
      </c>
      <c r="EV5" s="39">
        <f>EU5*EQ5</f>
        <v>155.42857142857142</v>
      </c>
      <c r="EW5" s="18">
        <v>1</v>
      </c>
    </row>
    <row r="6" spans="1:153" s="41" customFormat="1">
      <c r="A6" s="37" t="s">
        <v>7</v>
      </c>
      <c r="B6" s="37">
        <v>10</v>
      </c>
      <c r="C6" s="18">
        <v>101</v>
      </c>
      <c r="D6" s="18">
        <v>16</v>
      </c>
      <c r="E6" s="18">
        <v>0</v>
      </c>
      <c r="F6" s="18">
        <v>1</v>
      </c>
      <c r="G6" s="38">
        <f t="shared" ref="G6:G9" si="0">(D6-E6)/(D6+F6)</f>
        <v>0.94117647058823528</v>
      </c>
      <c r="H6" s="39">
        <f t="shared" ref="H6:H9" si="1">G6*C6</f>
        <v>95.058823529411768</v>
      </c>
      <c r="I6" s="18">
        <v>2</v>
      </c>
      <c r="J6" s="37" t="s">
        <v>7</v>
      </c>
      <c r="K6" s="37">
        <v>10</v>
      </c>
      <c r="L6" s="18">
        <v>88</v>
      </c>
      <c r="M6" s="18">
        <v>13</v>
      </c>
      <c r="N6" s="18">
        <v>0</v>
      </c>
      <c r="O6" s="18">
        <v>1</v>
      </c>
      <c r="P6" s="38">
        <f t="shared" ref="P6:P9" si="2">(M6-N6)/(M6+O6)</f>
        <v>0.9285714285714286</v>
      </c>
      <c r="Q6" s="39">
        <f t="shared" ref="Q6:Q9" si="3">P6*L6</f>
        <v>81.714285714285722</v>
      </c>
      <c r="R6" s="18">
        <v>2</v>
      </c>
      <c r="S6" s="37" t="s">
        <v>7</v>
      </c>
      <c r="T6" s="37">
        <v>9</v>
      </c>
      <c r="U6" s="18">
        <v>80</v>
      </c>
      <c r="V6" s="18">
        <v>21</v>
      </c>
      <c r="W6" s="18">
        <v>0</v>
      </c>
      <c r="X6" s="18">
        <v>2</v>
      </c>
      <c r="Y6" s="38">
        <f t="shared" ref="Y6:Y9" si="4">(V6-W6)/(V6+X6)</f>
        <v>0.91304347826086951</v>
      </c>
      <c r="Z6" s="39">
        <f t="shared" ref="Z6:Z9" si="5">Y6*U6</f>
        <v>73.043478260869563</v>
      </c>
      <c r="AA6" s="18">
        <v>2</v>
      </c>
      <c r="AB6" s="37" t="s">
        <v>7</v>
      </c>
      <c r="AC6" s="37">
        <v>11</v>
      </c>
      <c r="AD6" s="18">
        <v>160</v>
      </c>
      <c r="AE6" s="18">
        <v>49</v>
      </c>
      <c r="AF6" s="18">
        <v>0</v>
      </c>
      <c r="AG6" s="18">
        <v>2</v>
      </c>
      <c r="AH6" s="38">
        <f t="shared" ref="AH6:AH9" si="6">(AE6-AF6)/(AE6+AG6)</f>
        <v>0.96078431372549022</v>
      </c>
      <c r="AI6" s="39">
        <f t="shared" ref="AI6:AI9" si="7">AH6*AD6</f>
        <v>153.72549019607843</v>
      </c>
      <c r="AJ6" s="18">
        <v>2</v>
      </c>
      <c r="AK6" s="37" t="s">
        <v>7</v>
      </c>
      <c r="AL6" s="37">
        <v>12</v>
      </c>
      <c r="AM6" s="51">
        <v>125</v>
      </c>
      <c r="AN6" s="51">
        <v>31</v>
      </c>
      <c r="AO6" s="51">
        <v>0</v>
      </c>
      <c r="AP6" s="51">
        <v>3</v>
      </c>
      <c r="AQ6" s="38">
        <f t="shared" ref="AQ6" si="8">(AN6-AO6)/(AN6+AP6)</f>
        <v>0.91176470588235292</v>
      </c>
      <c r="AR6" s="39">
        <f t="shared" ref="AR6:AR9" si="9">AQ6*AM6</f>
        <v>113.97058823529412</v>
      </c>
      <c r="AS6" s="18">
        <v>2</v>
      </c>
      <c r="AT6" s="37" t="s">
        <v>7</v>
      </c>
      <c r="AU6" s="37">
        <v>8</v>
      </c>
      <c r="AV6" s="18">
        <v>62</v>
      </c>
      <c r="AW6" s="18">
        <v>17</v>
      </c>
      <c r="AX6" s="18">
        <v>0</v>
      </c>
      <c r="AY6" s="18">
        <v>2</v>
      </c>
      <c r="AZ6" s="38">
        <f t="shared" ref="AZ6:AZ9" si="10">(AW6-AX6)/(AW6+AY6)</f>
        <v>0.89473684210526316</v>
      </c>
      <c r="BA6" s="39">
        <f t="shared" ref="BA6:BA9" si="11">AZ6*AV6</f>
        <v>55.473684210526315</v>
      </c>
      <c r="BB6" s="18">
        <v>2</v>
      </c>
      <c r="BC6" s="37" t="s">
        <v>7</v>
      </c>
      <c r="BD6" s="37">
        <v>8</v>
      </c>
      <c r="BE6" s="18">
        <v>122</v>
      </c>
      <c r="BF6" s="18">
        <v>35</v>
      </c>
      <c r="BG6" s="18">
        <v>0</v>
      </c>
      <c r="BH6" s="18">
        <v>3</v>
      </c>
      <c r="BI6" s="38">
        <f t="shared" ref="BI6:BI9" si="12">(BF6-BG6)/(BF6+BH6)</f>
        <v>0.92105263157894735</v>
      </c>
      <c r="BJ6" s="39">
        <f t="shared" ref="BJ6:BJ9" si="13">BI6*BE6</f>
        <v>112.36842105263158</v>
      </c>
      <c r="BK6" s="18">
        <v>2</v>
      </c>
      <c r="BL6" s="37" t="s">
        <v>7</v>
      </c>
      <c r="BM6" s="37">
        <v>9</v>
      </c>
      <c r="BN6" s="18">
        <v>76</v>
      </c>
      <c r="BO6" s="18">
        <v>17</v>
      </c>
      <c r="BP6" s="18">
        <v>0</v>
      </c>
      <c r="BQ6" s="18">
        <v>1</v>
      </c>
      <c r="BR6" s="38">
        <f t="shared" ref="BR6:BR9" si="14">(BO6-BP6)/(BO6+BQ6)</f>
        <v>0.94444444444444442</v>
      </c>
      <c r="BS6" s="39">
        <f t="shared" ref="BS6:BS9" si="15">BR6*BN6</f>
        <v>71.777777777777771</v>
      </c>
      <c r="BT6" s="18">
        <v>2</v>
      </c>
      <c r="BU6" s="37" t="s">
        <v>7</v>
      </c>
      <c r="BV6" s="37">
        <v>12</v>
      </c>
      <c r="BW6" s="18">
        <v>84</v>
      </c>
      <c r="BX6" s="18">
        <v>21</v>
      </c>
      <c r="BY6" s="18">
        <v>0</v>
      </c>
      <c r="BZ6" s="18">
        <v>1</v>
      </c>
      <c r="CA6" s="38">
        <f t="shared" ref="CA6:CA9" si="16">(BX6-BY6)/(BX6+BZ6)</f>
        <v>0.95454545454545459</v>
      </c>
      <c r="CB6" s="39">
        <f t="shared" ref="CB6:CB9" si="17">CA6*BW6</f>
        <v>80.181818181818187</v>
      </c>
      <c r="CC6" s="18">
        <v>2</v>
      </c>
      <c r="CD6" s="37" t="s">
        <v>7</v>
      </c>
      <c r="CE6" s="37">
        <v>9</v>
      </c>
      <c r="CF6" s="18">
        <v>83</v>
      </c>
      <c r="CG6" s="18">
        <v>19</v>
      </c>
      <c r="CH6" s="18">
        <v>0</v>
      </c>
      <c r="CI6" s="18">
        <v>3</v>
      </c>
      <c r="CJ6" s="38">
        <f t="shared" ref="CJ6:CJ9" si="18">(CG6-CH6)/(CG6+CI6)</f>
        <v>0.86363636363636365</v>
      </c>
      <c r="CK6" s="39">
        <f t="shared" ref="CK6:CK9" si="19">CJ6*CF6</f>
        <v>71.681818181818187</v>
      </c>
      <c r="CL6" s="18">
        <v>2</v>
      </c>
      <c r="CM6" s="37" t="s">
        <v>7</v>
      </c>
      <c r="CN6" s="37">
        <v>9</v>
      </c>
      <c r="CO6" s="18">
        <v>68</v>
      </c>
      <c r="CP6" s="18">
        <v>19</v>
      </c>
      <c r="CQ6" s="18">
        <v>0</v>
      </c>
      <c r="CR6" s="18">
        <v>2</v>
      </c>
      <c r="CS6" s="38">
        <f t="shared" ref="CS6:CS9" si="20">(CP6-CQ6)/(CP6+CR6)</f>
        <v>0.90476190476190477</v>
      </c>
      <c r="CT6" s="39">
        <f t="shared" ref="CT6:CT9" si="21">CS6*CO6</f>
        <v>61.523809523809526</v>
      </c>
      <c r="CU6" s="18">
        <v>2</v>
      </c>
      <c r="CV6" s="37" t="s">
        <v>7</v>
      </c>
      <c r="CW6" s="37">
        <v>12</v>
      </c>
      <c r="CX6" s="18">
        <v>160</v>
      </c>
      <c r="CY6" s="18">
        <v>51</v>
      </c>
      <c r="CZ6" s="18">
        <v>0</v>
      </c>
      <c r="DA6" s="18">
        <v>0</v>
      </c>
      <c r="DB6" s="38">
        <f t="shared" ref="DB6:DB9" si="22">(CY6-CZ6)/(CY6+DA6)</f>
        <v>1</v>
      </c>
      <c r="DC6" s="39">
        <f t="shared" ref="DC6:DC9" si="23">DB6*CX6</f>
        <v>160</v>
      </c>
      <c r="DD6" s="18">
        <v>2</v>
      </c>
      <c r="DE6" s="37" t="s">
        <v>7</v>
      </c>
      <c r="DF6" s="40">
        <v>8</v>
      </c>
      <c r="DG6" s="18">
        <v>76</v>
      </c>
      <c r="DH6" s="18">
        <v>16</v>
      </c>
      <c r="DI6" s="18">
        <v>0</v>
      </c>
      <c r="DJ6" s="18">
        <v>0</v>
      </c>
      <c r="DK6" s="38">
        <f t="shared" ref="DK6:DK9" si="24">(DH6-DI6)/(DH6+DJ6)</f>
        <v>1</v>
      </c>
      <c r="DL6" s="39">
        <f t="shared" ref="DL6:DL9" si="25">DK6*DG6</f>
        <v>76</v>
      </c>
      <c r="DM6" s="18">
        <v>2</v>
      </c>
      <c r="DN6" s="37" t="s">
        <v>7</v>
      </c>
      <c r="DO6" s="40">
        <v>9</v>
      </c>
      <c r="DP6" s="18">
        <v>119</v>
      </c>
      <c r="DQ6" s="18">
        <v>27</v>
      </c>
      <c r="DR6" s="18">
        <v>0</v>
      </c>
      <c r="DS6" s="18">
        <v>4</v>
      </c>
      <c r="DT6" s="38">
        <f t="shared" ref="DT6:DT9" si="26">(DQ6-DR6)/(DQ6+DS6)</f>
        <v>0.87096774193548387</v>
      </c>
      <c r="DU6" s="39">
        <f t="shared" ref="DU6:DU9" si="27">DT6*DP6</f>
        <v>103.64516129032258</v>
      </c>
      <c r="DV6" s="18">
        <v>2</v>
      </c>
      <c r="DW6" s="37" t="s">
        <v>7</v>
      </c>
      <c r="DX6" s="40">
        <v>10</v>
      </c>
      <c r="DY6" s="18">
        <v>62</v>
      </c>
      <c r="DZ6" s="18">
        <v>11</v>
      </c>
      <c r="EA6" s="18">
        <v>0</v>
      </c>
      <c r="EB6" s="18">
        <v>0</v>
      </c>
      <c r="EC6" s="38">
        <f t="shared" ref="EC6:EC9" si="28">(DZ6-EA6)/(DZ6+EB6)</f>
        <v>1</v>
      </c>
      <c r="ED6" s="39">
        <f t="shared" ref="ED6:ED9" si="29">EC6*DY6</f>
        <v>62</v>
      </c>
      <c r="EE6" s="18">
        <v>2</v>
      </c>
      <c r="EF6" s="37" t="s">
        <v>7</v>
      </c>
      <c r="EG6" s="37">
        <v>8</v>
      </c>
      <c r="EH6" s="18">
        <v>70</v>
      </c>
      <c r="EI6" s="18">
        <v>20</v>
      </c>
      <c r="EJ6" s="18">
        <v>0</v>
      </c>
      <c r="EK6" s="18">
        <v>1</v>
      </c>
      <c r="EL6" s="38">
        <f t="shared" ref="EL6:EL9" si="30">(EI6-EJ6)/(EI6+EK6)</f>
        <v>0.95238095238095233</v>
      </c>
      <c r="EM6" s="39">
        <f t="shared" ref="EM6:EM9" si="31">EL6*EH6</f>
        <v>66.666666666666657</v>
      </c>
      <c r="EN6" s="18">
        <v>2</v>
      </c>
      <c r="EO6" s="37" t="s">
        <v>7</v>
      </c>
      <c r="EP6" s="37">
        <v>10</v>
      </c>
      <c r="EQ6" s="18">
        <v>80</v>
      </c>
      <c r="ER6" s="18">
        <v>21</v>
      </c>
      <c r="ES6" s="18">
        <v>0</v>
      </c>
      <c r="ET6" s="18">
        <v>1</v>
      </c>
      <c r="EU6" s="38">
        <f t="shared" ref="EU6:EU9" si="32">(ER6-ES6)/(ER6+ET6)</f>
        <v>0.95454545454545459</v>
      </c>
      <c r="EV6" s="39">
        <f t="shared" ref="EV6:EV9" si="33">EU6*EQ6</f>
        <v>76.363636363636374</v>
      </c>
      <c r="EW6" s="18">
        <v>2</v>
      </c>
    </row>
    <row r="7" spans="1:153" s="41" customFormat="1" ht="16.5" customHeight="1">
      <c r="A7" s="37" t="s">
        <v>8</v>
      </c>
      <c r="B7" s="43">
        <v>1.5</v>
      </c>
      <c r="C7" s="18">
        <v>88</v>
      </c>
      <c r="D7" s="18">
        <v>14</v>
      </c>
      <c r="E7" s="18">
        <v>3</v>
      </c>
      <c r="F7" s="18">
        <v>0</v>
      </c>
      <c r="G7" s="38">
        <f t="shared" si="0"/>
        <v>0.7857142857142857</v>
      </c>
      <c r="H7" s="39">
        <f t="shared" si="1"/>
        <v>69.142857142857139</v>
      </c>
      <c r="I7" s="18">
        <v>3</v>
      </c>
      <c r="J7" s="37" t="s">
        <v>8</v>
      </c>
      <c r="K7" s="43">
        <v>8</v>
      </c>
      <c r="L7" s="18">
        <v>86</v>
      </c>
      <c r="M7" s="18">
        <v>13</v>
      </c>
      <c r="N7" s="18">
        <v>0</v>
      </c>
      <c r="O7" s="18">
        <v>0</v>
      </c>
      <c r="P7" s="38">
        <f t="shared" si="2"/>
        <v>1</v>
      </c>
      <c r="Q7" s="39">
        <f t="shared" si="3"/>
        <v>86</v>
      </c>
      <c r="R7" s="18">
        <v>3</v>
      </c>
      <c r="S7" s="37" t="s">
        <v>8</v>
      </c>
      <c r="T7" s="43">
        <v>1</v>
      </c>
      <c r="U7" s="18">
        <v>123</v>
      </c>
      <c r="V7" s="18">
        <v>49</v>
      </c>
      <c r="W7" s="18">
        <v>0</v>
      </c>
      <c r="X7" s="18">
        <v>2</v>
      </c>
      <c r="Y7" s="38">
        <f t="shared" si="4"/>
        <v>0.96078431372549022</v>
      </c>
      <c r="Z7" s="39">
        <f t="shared" si="5"/>
        <v>118.1764705882353</v>
      </c>
      <c r="AA7" s="18">
        <v>3</v>
      </c>
      <c r="AB7" s="37" t="s">
        <v>8</v>
      </c>
      <c r="AC7" s="43">
        <v>6</v>
      </c>
      <c r="AD7" s="18">
        <v>160</v>
      </c>
      <c r="AE7" s="18">
        <v>39</v>
      </c>
      <c r="AF7" s="18">
        <v>0</v>
      </c>
      <c r="AG7" s="18">
        <v>4</v>
      </c>
      <c r="AH7" s="38">
        <f t="shared" si="6"/>
        <v>0.90697674418604646</v>
      </c>
      <c r="AI7" s="39">
        <f t="shared" si="7"/>
        <v>145.11627906976744</v>
      </c>
      <c r="AJ7" s="18">
        <v>3</v>
      </c>
      <c r="AK7" s="37" t="s">
        <v>8</v>
      </c>
      <c r="AL7" s="43">
        <v>3.5</v>
      </c>
      <c r="AM7" s="18">
        <v>132</v>
      </c>
      <c r="AN7" s="18">
        <v>41</v>
      </c>
      <c r="AO7" s="18">
        <v>1</v>
      </c>
      <c r="AP7" s="18">
        <v>1</v>
      </c>
      <c r="AQ7" s="38">
        <f t="shared" ref="AQ7:AQ8" si="34">(AN7-AO7)/(AN7+AP7)</f>
        <v>0.95238095238095233</v>
      </c>
      <c r="AR7" s="39">
        <f t="shared" si="9"/>
        <v>125.71428571428571</v>
      </c>
      <c r="AS7" s="18">
        <v>3</v>
      </c>
      <c r="AT7" s="37" t="s">
        <v>8</v>
      </c>
      <c r="AU7" s="43">
        <v>2</v>
      </c>
      <c r="AV7" s="18">
        <v>71</v>
      </c>
      <c r="AW7" s="18">
        <v>17</v>
      </c>
      <c r="AX7" s="18">
        <v>0</v>
      </c>
      <c r="AY7" s="18">
        <v>3</v>
      </c>
      <c r="AZ7" s="38">
        <f t="shared" si="10"/>
        <v>0.85</v>
      </c>
      <c r="BA7" s="39">
        <f t="shared" si="11"/>
        <v>60.35</v>
      </c>
      <c r="BB7" s="18">
        <v>3</v>
      </c>
      <c r="BC7" s="37" t="s">
        <v>8</v>
      </c>
      <c r="BD7" s="43">
        <v>4</v>
      </c>
      <c r="BE7" s="18">
        <v>99</v>
      </c>
      <c r="BF7" s="18">
        <v>27</v>
      </c>
      <c r="BG7" s="18">
        <v>1</v>
      </c>
      <c r="BH7" s="18">
        <v>2</v>
      </c>
      <c r="BI7" s="38">
        <f t="shared" si="12"/>
        <v>0.89655172413793105</v>
      </c>
      <c r="BJ7" s="39">
        <f t="shared" si="13"/>
        <v>88.758620689655174</v>
      </c>
      <c r="BK7" s="18">
        <v>3</v>
      </c>
      <c r="BL7" s="37" t="s">
        <v>8</v>
      </c>
      <c r="BM7" s="43">
        <v>3</v>
      </c>
      <c r="BN7" s="18">
        <v>73</v>
      </c>
      <c r="BO7" s="18">
        <v>19</v>
      </c>
      <c r="BP7" s="18">
        <v>0</v>
      </c>
      <c r="BQ7" s="18">
        <v>1</v>
      </c>
      <c r="BR7" s="38">
        <f t="shared" si="14"/>
        <v>0.95</v>
      </c>
      <c r="BS7" s="39">
        <f t="shared" si="15"/>
        <v>69.349999999999994</v>
      </c>
      <c r="BT7" s="18">
        <v>3</v>
      </c>
      <c r="BU7" s="37" t="s">
        <v>8</v>
      </c>
      <c r="BV7" s="43">
        <v>7</v>
      </c>
      <c r="BW7" s="18">
        <v>98</v>
      </c>
      <c r="BX7" s="18">
        <v>35</v>
      </c>
      <c r="BY7" s="18">
        <v>0</v>
      </c>
      <c r="BZ7" s="18">
        <v>0</v>
      </c>
      <c r="CA7" s="38">
        <f t="shared" si="16"/>
        <v>1</v>
      </c>
      <c r="CB7" s="39">
        <f t="shared" si="17"/>
        <v>98</v>
      </c>
      <c r="CC7" s="18">
        <v>3</v>
      </c>
      <c r="CD7" s="37" t="s">
        <v>8</v>
      </c>
      <c r="CE7" s="43">
        <v>3</v>
      </c>
      <c r="CF7" s="18">
        <v>46</v>
      </c>
      <c r="CG7" s="18">
        <v>13</v>
      </c>
      <c r="CH7" s="18">
        <v>0</v>
      </c>
      <c r="CI7" s="18">
        <v>0</v>
      </c>
      <c r="CJ7" s="38">
        <f t="shared" si="18"/>
        <v>1</v>
      </c>
      <c r="CK7" s="39">
        <f t="shared" si="19"/>
        <v>46</v>
      </c>
      <c r="CL7" s="18">
        <v>3</v>
      </c>
      <c r="CM7" s="37" t="s">
        <v>8</v>
      </c>
      <c r="CN7" s="43">
        <v>1</v>
      </c>
      <c r="CO7" s="18">
        <v>88</v>
      </c>
      <c r="CP7" s="18">
        <v>23</v>
      </c>
      <c r="CQ7" s="18">
        <v>0</v>
      </c>
      <c r="CR7" s="18">
        <v>1</v>
      </c>
      <c r="CS7" s="38">
        <f t="shared" si="20"/>
        <v>0.95833333333333337</v>
      </c>
      <c r="CT7" s="39">
        <f t="shared" si="21"/>
        <v>84.333333333333343</v>
      </c>
      <c r="CU7" s="18">
        <v>3</v>
      </c>
      <c r="CV7" s="37" t="s">
        <v>8</v>
      </c>
      <c r="CW7" s="43">
        <v>1</v>
      </c>
      <c r="CX7" s="18">
        <v>160</v>
      </c>
      <c r="CY7" s="18">
        <v>45</v>
      </c>
      <c r="CZ7" s="18">
        <v>0</v>
      </c>
      <c r="DA7" s="18">
        <v>0</v>
      </c>
      <c r="DB7" s="38">
        <f t="shared" si="22"/>
        <v>1</v>
      </c>
      <c r="DC7" s="39">
        <f t="shared" si="23"/>
        <v>160</v>
      </c>
      <c r="DD7" s="18">
        <v>3</v>
      </c>
      <c r="DE7" s="40" t="s">
        <v>8</v>
      </c>
      <c r="DF7" s="44">
        <v>4</v>
      </c>
      <c r="DG7" s="18">
        <v>71</v>
      </c>
      <c r="DH7" s="18">
        <v>7</v>
      </c>
      <c r="DI7" s="18">
        <v>0</v>
      </c>
      <c r="DJ7" s="18">
        <v>1</v>
      </c>
      <c r="DK7" s="38">
        <f t="shared" si="24"/>
        <v>0.875</v>
      </c>
      <c r="DL7" s="39">
        <f t="shared" si="25"/>
        <v>62.125</v>
      </c>
      <c r="DM7" s="18">
        <v>3</v>
      </c>
      <c r="DN7" s="37" t="s">
        <v>8</v>
      </c>
      <c r="DO7" s="44">
        <v>2</v>
      </c>
      <c r="DP7" s="18">
        <v>116</v>
      </c>
      <c r="DQ7" s="18">
        <v>30</v>
      </c>
      <c r="DR7" s="18">
        <v>0</v>
      </c>
      <c r="DS7" s="18">
        <v>7</v>
      </c>
      <c r="DT7" s="38">
        <f t="shared" si="26"/>
        <v>0.81081081081081086</v>
      </c>
      <c r="DU7" s="39">
        <f t="shared" si="27"/>
        <v>94.054054054054063</v>
      </c>
      <c r="DV7" s="18">
        <v>3</v>
      </c>
      <c r="DW7" s="37" t="s">
        <v>8</v>
      </c>
      <c r="DX7" s="44">
        <v>2</v>
      </c>
      <c r="DY7" s="18">
        <v>56</v>
      </c>
      <c r="DZ7" s="18">
        <v>15</v>
      </c>
      <c r="EA7" s="18">
        <v>0</v>
      </c>
      <c r="EB7" s="18">
        <v>2</v>
      </c>
      <c r="EC7" s="38">
        <f t="shared" si="28"/>
        <v>0.88235294117647056</v>
      </c>
      <c r="ED7" s="39">
        <f t="shared" si="29"/>
        <v>49.411764705882348</v>
      </c>
      <c r="EE7" s="18">
        <v>3</v>
      </c>
      <c r="EF7" s="37" t="s">
        <v>8</v>
      </c>
      <c r="EG7" s="43">
        <v>2</v>
      </c>
      <c r="EH7" s="18">
        <v>100</v>
      </c>
      <c r="EI7" s="18">
        <v>29</v>
      </c>
      <c r="EJ7" s="18">
        <v>0</v>
      </c>
      <c r="EK7" s="18">
        <v>1</v>
      </c>
      <c r="EL7" s="38">
        <f t="shared" si="30"/>
        <v>0.96666666666666667</v>
      </c>
      <c r="EM7" s="39">
        <f t="shared" si="31"/>
        <v>96.666666666666671</v>
      </c>
      <c r="EN7" s="18">
        <v>3</v>
      </c>
      <c r="EO7" s="37" t="s">
        <v>8</v>
      </c>
      <c r="EP7" s="43">
        <v>1</v>
      </c>
      <c r="EQ7" s="18">
        <v>120</v>
      </c>
      <c r="ER7" s="18">
        <v>40</v>
      </c>
      <c r="ES7" s="18">
        <v>0</v>
      </c>
      <c r="ET7" s="18">
        <v>0</v>
      </c>
      <c r="EU7" s="38">
        <f t="shared" si="32"/>
        <v>1</v>
      </c>
      <c r="EV7" s="39">
        <f t="shared" si="33"/>
        <v>120</v>
      </c>
      <c r="EW7" s="18">
        <v>3</v>
      </c>
    </row>
    <row r="8" spans="1:153" s="41" customFormat="1">
      <c r="A8" s="52"/>
      <c r="B8" s="53"/>
      <c r="C8" s="18">
        <v>98</v>
      </c>
      <c r="D8" s="18">
        <v>13</v>
      </c>
      <c r="E8" s="18">
        <v>0</v>
      </c>
      <c r="F8" s="18">
        <v>3</v>
      </c>
      <c r="G8" s="38">
        <f t="shared" si="0"/>
        <v>0.8125</v>
      </c>
      <c r="H8" s="39">
        <f t="shared" si="1"/>
        <v>79.625</v>
      </c>
      <c r="I8" s="18">
        <v>4</v>
      </c>
      <c r="J8" s="52"/>
      <c r="K8" s="53"/>
      <c r="L8" s="18">
        <v>86</v>
      </c>
      <c r="M8" s="18">
        <v>14</v>
      </c>
      <c r="N8" s="18">
        <v>0</v>
      </c>
      <c r="O8" s="18">
        <v>1</v>
      </c>
      <c r="P8" s="38">
        <f t="shared" si="2"/>
        <v>0.93333333333333335</v>
      </c>
      <c r="Q8" s="39">
        <f t="shared" si="3"/>
        <v>80.266666666666666</v>
      </c>
      <c r="R8" s="18">
        <v>4</v>
      </c>
      <c r="S8" s="52"/>
      <c r="T8" s="53"/>
      <c r="U8" s="18">
        <v>120</v>
      </c>
      <c r="V8" s="18">
        <v>31</v>
      </c>
      <c r="W8" s="18">
        <v>0</v>
      </c>
      <c r="X8" s="18">
        <v>2</v>
      </c>
      <c r="Y8" s="38">
        <f t="shared" si="4"/>
        <v>0.93939393939393945</v>
      </c>
      <c r="Z8" s="39">
        <f t="shared" si="5"/>
        <v>112.72727272727273</v>
      </c>
      <c r="AA8" s="18">
        <v>4</v>
      </c>
      <c r="AB8" s="52"/>
      <c r="AC8" s="53"/>
      <c r="AD8" s="18">
        <v>157</v>
      </c>
      <c r="AE8" s="18">
        <v>57</v>
      </c>
      <c r="AF8" s="18">
        <v>0</v>
      </c>
      <c r="AG8" s="18">
        <v>8</v>
      </c>
      <c r="AH8" s="38">
        <f t="shared" si="6"/>
        <v>0.87692307692307692</v>
      </c>
      <c r="AI8" s="39">
        <f t="shared" si="7"/>
        <v>137.67692307692309</v>
      </c>
      <c r="AJ8" s="18">
        <v>4</v>
      </c>
      <c r="AK8" s="52"/>
      <c r="AL8" s="53"/>
      <c r="AM8" s="18">
        <v>112</v>
      </c>
      <c r="AN8" s="18">
        <v>30</v>
      </c>
      <c r="AO8" s="18">
        <v>0</v>
      </c>
      <c r="AP8" s="18">
        <v>2</v>
      </c>
      <c r="AQ8" s="38">
        <f t="shared" si="34"/>
        <v>0.9375</v>
      </c>
      <c r="AR8" s="39">
        <f t="shared" si="9"/>
        <v>105</v>
      </c>
      <c r="AS8" s="18">
        <v>4</v>
      </c>
      <c r="AT8" s="52"/>
      <c r="AU8" s="53"/>
      <c r="AV8" s="18">
        <v>70</v>
      </c>
      <c r="AW8" s="18">
        <v>21</v>
      </c>
      <c r="AX8" s="18">
        <v>0</v>
      </c>
      <c r="AY8" s="18">
        <v>3</v>
      </c>
      <c r="AZ8" s="38">
        <f t="shared" si="10"/>
        <v>0.875</v>
      </c>
      <c r="BA8" s="39">
        <f t="shared" si="11"/>
        <v>61.25</v>
      </c>
      <c r="BB8" s="18">
        <v>4</v>
      </c>
      <c r="BC8" s="52"/>
      <c r="BD8" s="53"/>
      <c r="BE8" s="18">
        <v>120</v>
      </c>
      <c r="BF8" s="18">
        <v>31</v>
      </c>
      <c r="BG8" s="18">
        <v>0</v>
      </c>
      <c r="BH8" s="18">
        <v>2</v>
      </c>
      <c r="BI8" s="38">
        <f t="shared" si="12"/>
        <v>0.93939393939393945</v>
      </c>
      <c r="BJ8" s="39">
        <f t="shared" si="13"/>
        <v>112.72727272727273</v>
      </c>
      <c r="BK8" s="18">
        <v>4</v>
      </c>
      <c r="BL8" s="52"/>
      <c r="BM8" s="53"/>
      <c r="BN8" s="18">
        <v>94</v>
      </c>
      <c r="BO8" s="18">
        <v>25</v>
      </c>
      <c r="BP8" s="18">
        <v>1</v>
      </c>
      <c r="BQ8" s="18">
        <v>0</v>
      </c>
      <c r="BR8" s="38">
        <f t="shared" si="14"/>
        <v>0.96</v>
      </c>
      <c r="BS8" s="39">
        <f t="shared" si="15"/>
        <v>90.24</v>
      </c>
      <c r="BT8" s="18">
        <v>4</v>
      </c>
      <c r="BU8" s="52"/>
      <c r="BV8" s="53"/>
      <c r="BW8" s="18">
        <v>104</v>
      </c>
      <c r="BX8" s="18">
        <v>28</v>
      </c>
      <c r="BY8" s="18">
        <v>0</v>
      </c>
      <c r="BZ8" s="18">
        <v>0</v>
      </c>
      <c r="CA8" s="38">
        <f t="shared" si="16"/>
        <v>1</v>
      </c>
      <c r="CB8" s="39">
        <f t="shared" si="17"/>
        <v>104</v>
      </c>
      <c r="CC8" s="18">
        <v>4</v>
      </c>
      <c r="CD8" s="52"/>
      <c r="CE8" s="53"/>
      <c r="CF8" s="18">
        <v>74</v>
      </c>
      <c r="CG8" s="18">
        <v>18</v>
      </c>
      <c r="CH8" s="18">
        <v>0</v>
      </c>
      <c r="CI8" s="18">
        <v>6</v>
      </c>
      <c r="CJ8" s="38">
        <f t="shared" si="18"/>
        <v>0.75</v>
      </c>
      <c r="CK8" s="39">
        <f t="shared" si="19"/>
        <v>55.5</v>
      </c>
      <c r="CL8" s="18">
        <v>4</v>
      </c>
      <c r="CM8" s="52"/>
      <c r="CN8" s="53"/>
      <c r="CO8" s="18">
        <v>58</v>
      </c>
      <c r="CP8" s="18">
        <v>22</v>
      </c>
      <c r="CQ8" s="18">
        <v>0</v>
      </c>
      <c r="CR8" s="18">
        <v>0</v>
      </c>
      <c r="CS8" s="38">
        <f t="shared" si="20"/>
        <v>1</v>
      </c>
      <c r="CT8" s="39">
        <f t="shared" si="21"/>
        <v>58</v>
      </c>
      <c r="CU8" s="18">
        <v>4</v>
      </c>
      <c r="CV8" s="52"/>
      <c r="CW8" s="53"/>
      <c r="CX8" s="18">
        <v>120</v>
      </c>
      <c r="CY8" s="18">
        <v>33</v>
      </c>
      <c r="CZ8" s="18">
        <v>0</v>
      </c>
      <c r="DA8" s="18">
        <v>0</v>
      </c>
      <c r="DB8" s="38">
        <f t="shared" si="22"/>
        <v>1</v>
      </c>
      <c r="DC8" s="39">
        <f t="shared" si="23"/>
        <v>120</v>
      </c>
      <c r="DD8" s="18">
        <v>4</v>
      </c>
      <c r="DE8" s="52"/>
      <c r="DF8" s="53"/>
      <c r="DG8" s="18">
        <v>78</v>
      </c>
      <c r="DH8" s="18">
        <v>16</v>
      </c>
      <c r="DI8" s="18">
        <v>0</v>
      </c>
      <c r="DJ8" s="18">
        <v>1</v>
      </c>
      <c r="DK8" s="38">
        <f t="shared" si="24"/>
        <v>0.94117647058823528</v>
      </c>
      <c r="DL8" s="39">
        <f t="shared" si="25"/>
        <v>73.411764705882348</v>
      </c>
      <c r="DM8" s="18">
        <v>4</v>
      </c>
      <c r="DN8" s="54"/>
      <c r="DO8" s="55"/>
      <c r="DP8" s="18">
        <v>110</v>
      </c>
      <c r="DQ8" s="18">
        <v>24</v>
      </c>
      <c r="DR8" s="18">
        <v>0</v>
      </c>
      <c r="DS8" s="18">
        <v>5</v>
      </c>
      <c r="DT8" s="38">
        <f t="shared" si="26"/>
        <v>0.82758620689655171</v>
      </c>
      <c r="DU8" s="39">
        <f t="shared" si="27"/>
        <v>91.034482758620683</v>
      </c>
      <c r="DV8" s="18">
        <v>4</v>
      </c>
      <c r="DW8" s="52"/>
      <c r="DX8" s="53"/>
      <c r="DY8" s="18">
        <v>51</v>
      </c>
      <c r="DZ8" s="18">
        <v>14</v>
      </c>
      <c r="EA8" s="18">
        <v>0</v>
      </c>
      <c r="EB8" s="18">
        <v>0</v>
      </c>
      <c r="EC8" s="38">
        <f t="shared" si="28"/>
        <v>1</v>
      </c>
      <c r="ED8" s="39">
        <f t="shared" si="29"/>
        <v>51</v>
      </c>
      <c r="EE8" s="18">
        <v>4</v>
      </c>
      <c r="EF8" s="52"/>
      <c r="EG8" s="53"/>
      <c r="EH8" s="18">
        <v>87</v>
      </c>
      <c r="EI8" s="18">
        <v>25</v>
      </c>
      <c r="EJ8" s="18">
        <v>0</v>
      </c>
      <c r="EK8" s="18">
        <v>2</v>
      </c>
      <c r="EL8" s="38">
        <f t="shared" si="30"/>
        <v>0.92592592592592593</v>
      </c>
      <c r="EM8" s="39">
        <f t="shared" si="31"/>
        <v>80.555555555555557</v>
      </c>
      <c r="EN8" s="18">
        <v>4</v>
      </c>
      <c r="EO8" s="52"/>
      <c r="EP8" s="53"/>
      <c r="EQ8" s="18">
        <v>120</v>
      </c>
      <c r="ER8" s="18">
        <v>32</v>
      </c>
      <c r="ES8" s="18">
        <v>0</v>
      </c>
      <c r="ET8" s="18">
        <v>2</v>
      </c>
      <c r="EU8" s="38">
        <f t="shared" si="32"/>
        <v>0.94117647058823528</v>
      </c>
      <c r="EV8" s="39">
        <f t="shared" si="33"/>
        <v>112.94117647058823</v>
      </c>
      <c r="EW8" s="18">
        <v>4</v>
      </c>
    </row>
    <row r="9" spans="1:153" s="60" customFormat="1">
      <c r="A9" s="56"/>
      <c r="B9" s="57"/>
      <c r="C9" s="51">
        <v>76</v>
      </c>
      <c r="D9" s="51">
        <v>13</v>
      </c>
      <c r="E9" s="51">
        <v>0</v>
      </c>
      <c r="F9" s="51">
        <v>0</v>
      </c>
      <c r="G9" s="58">
        <f t="shared" si="0"/>
        <v>1</v>
      </c>
      <c r="H9" s="59">
        <f t="shared" si="1"/>
        <v>76</v>
      </c>
      <c r="I9" s="18">
        <v>5</v>
      </c>
      <c r="J9" s="56"/>
      <c r="K9" s="57"/>
      <c r="L9" s="18">
        <v>84</v>
      </c>
      <c r="M9" s="18">
        <v>20</v>
      </c>
      <c r="N9" s="18">
        <v>0</v>
      </c>
      <c r="O9" s="18">
        <v>2</v>
      </c>
      <c r="P9" s="38">
        <f t="shared" si="2"/>
        <v>0.90909090909090906</v>
      </c>
      <c r="Q9" s="39">
        <f t="shared" si="3"/>
        <v>76.36363636363636</v>
      </c>
      <c r="R9" s="18">
        <v>5</v>
      </c>
      <c r="S9" s="56"/>
      <c r="T9" s="57"/>
      <c r="U9" s="51">
        <v>121</v>
      </c>
      <c r="V9" s="51">
        <v>39</v>
      </c>
      <c r="W9" s="51">
        <v>0</v>
      </c>
      <c r="X9" s="51">
        <v>0</v>
      </c>
      <c r="Y9" s="38">
        <f t="shared" si="4"/>
        <v>1</v>
      </c>
      <c r="Z9" s="39">
        <f t="shared" si="5"/>
        <v>121</v>
      </c>
      <c r="AA9" s="18">
        <v>5</v>
      </c>
      <c r="AB9" s="56"/>
      <c r="AC9" s="57"/>
      <c r="AD9" s="51">
        <v>155</v>
      </c>
      <c r="AE9" s="51">
        <v>45</v>
      </c>
      <c r="AF9" s="51">
        <v>0</v>
      </c>
      <c r="AG9" s="51">
        <v>4</v>
      </c>
      <c r="AH9" s="38">
        <f t="shared" si="6"/>
        <v>0.91836734693877553</v>
      </c>
      <c r="AI9" s="39">
        <f t="shared" si="7"/>
        <v>142.34693877551021</v>
      </c>
      <c r="AJ9" s="18">
        <v>5</v>
      </c>
      <c r="AK9" s="56"/>
      <c r="AL9" s="57"/>
      <c r="AM9" s="18">
        <v>108</v>
      </c>
      <c r="AN9" s="18">
        <v>26</v>
      </c>
      <c r="AO9" s="18">
        <v>0</v>
      </c>
      <c r="AP9" s="18">
        <v>1</v>
      </c>
      <c r="AQ9" s="38">
        <f t="shared" ref="AQ9" si="35">(AN9-AO9)/(AN9+AP9)</f>
        <v>0.96296296296296291</v>
      </c>
      <c r="AR9" s="39">
        <f t="shared" si="9"/>
        <v>104</v>
      </c>
      <c r="AS9" s="18">
        <v>5</v>
      </c>
      <c r="AT9" s="56"/>
      <c r="AU9" s="57"/>
      <c r="AV9" s="51">
        <v>57</v>
      </c>
      <c r="AW9" s="51">
        <v>17</v>
      </c>
      <c r="AX9" s="51">
        <v>0</v>
      </c>
      <c r="AY9" s="51">
        <v>1</v>
      </c>
      <c r="AZ9" s="38">
        <f t="shared" si="10"/>
        <v>0.94444444444444442</v>
      </c>
      <c r="BA9" s="39">
        <f t="shared" si="11"/>
        <v>53.833333333333329</v>
      </c>
      <c r="BB9" s="18">
        <v>5</v>
      </c>
      <c r="BC9" s="56"/>
      <c r="BD9" s="57"/>
      <c r="BE9" s="51">
        <v>95</v>
      </c>
      <c r="BF9" s="51">
        <v>22</v>
      </c>
      <c r="BG9" s="51">
        <v>0</v>
      </c>
      <c r="BH9" s="51">
        <v>1</v>
      </c>
      <c r="BI9" s="38">
        <f t="shared" si="12"/>
        <v>0.95652173913043481</v>
      </c>
      <c r="BJ9" s="39">
        <f t="shared" si="13"/>
        <v>90.869565217391312</v>
      </c>
      <c r="BK9" s="18">
        <v>5</v>
      </c>
      <c r="BL9" s="56"/>
      <c r="BM9" s="57"/>
      <c r="BN9" s="51">
        <v>83</v>
      </c>
      <c r="BO9" s="51">
        <v>27</v>
      </c>
      <c r="BP9" s="51">
        <v>0</v>
      </c>
      <c r="BQ9" s="51">
        <v>0</v>
      </c>
      <c r="BR9" s="38">
        <f t="shared" si="14"/>
        <v>1</v>
      </c>
      <c r="BS9" s="39">
        <f t="shared" si="15"/>
        <v>83</v>
      </c>
      <c r="BT9" s="18">
        <v>5</v>
      </c>
      <c r="BU9" s="56"/>
      <c r="BV9" s="57"/>
      <c r="BW9" s="51">
        <v>109</v>
      </c>
      <c r="BX9" s="51">
        <v>36</v>
      </c>
      <c r="BY9" s="51">
        <v>0</v>
      </c>
      <c r="BZ9" s="51">
        <v>1</v>
      </c>
      <c r="CA9" s="38">
        <f t="shared" si="16"/>
        <v>0.97297297297297303</v>
      </c>
      <c r="CB9" s="39">
        <f t="shared" si="17"/>
        <v>106.05405405405406</v>
      </c>
      <c r="CC9" s="18">
        <v>5</v>
      </c>
      <c r="CD9" s="56"/>
      <c r="CE9" s="57"/>
      <c r="CF9" s="51">
        <v>74</v>
      </c>
      <c r="CG9" s="51">
        <v>21</v>
      </c>
      <c r="CH9" s="51">
        <v>0</v>
      </c>
      <c r="CI9" s="51">
        <v>1</v>
      </c>
      <c r="CJ9" s="38">
        <f t="shared" si="18"/>
        <v>0.95454545454545459</v>
      </c>
      <c r="CK9" s="39">
        <f t="shared" si="19"/>
        <v>70.63636363636364</v>
      </c>
      <c r="CL9" s="18">
        <v>5</v>
      </c>
      <c r="CM9" s="56"/>
      <c r="CN9" s="57"/>
      <c r="CO9" s="51">
        <v>61</v>
      </c>
      <c r="CP9" s="51">
        <v>17</v>
      </c>
      <c r="CQ9" s="51">
        <v>0</v>
      </c>
      <c r="CR9" s="51">
        <v>0</v>
      </c>
      <c r="CS9" s="38">
        <f t="shared" si="20"/>
        <v>1</v>
      </c>
      <c r="CT9" s="39">
        <f t="shared" si="21"/>
        <v>61</v>
      </c>
      <c r="CU9" s="18">
        <v>5</v>
      </c>
      <c r="CV9" s="56"/>
      <c r="CW9" s="57"/>
      <c r="CX9" s="51">
        <v>160</v>
      </c>
      <c r="CY9" s="51">
        <v>45</v>
      </c>
      <c r="CZ9" s="51">
        <v>0</v>
      </c>
      <c r="DA9" s="51">
        <v>0</v>
      </c>
      <c r="DB9" s="38">
        <f t="shared" si="22"/>
        <v>1</v>
      </c>
      <c r="DC9" s="39">
        <f t="shared" si="23"/>
        <v>160</v>
      </c>
      <c r="DD9" s="18">
        <v>5</v>
      </c>
      <c r="DE9" s="56"/>
      <c r="DF9" s="57"/>
      <c r="DG9" s="51">
        <v>63</v>
      </c>
      <c r="DH9" s="51">
        <v>21</v>
      </c>
      <c r="DI9" s="51">
        <v>0</v>
      </c>
      <c r="DJ9" s="51">
        <v>0</v>
      </c>
      <c r="DK9" s="38">
        <f t="shared" si="24"/>
        <v>1</v>
      </c>
      <c r="DL9" s="39">
        <f t="shared" si="25"/>
        <v>63</v>
      </c>
      <c r="DM9" s="18">
        <v>5</v>
      </c>
      <c r="DN9" s="56"/>
      <c r="DO9" s="57"/>
      <c r="DP9" s="51">
        <v>79</v>
      </c>
      <c r="DQ9" s="51">
        <v>22</v>
      </c>
      <c r="DR9" s="51">
        <v>0</v>
      </c>
      <c r="DS9" s="51">
        <v>4</v>
      </c>
      <c r="DT9" s="38">
        <f t="shared" si="26"/>
        <v>0.84615384615384615</v>
      </c>
      <c r="DU9" s="39">
        <f t="shared" si="27"/>
        <v>66.84615384615384</v>
      </c>
      <c r="DV9" s="18">
        <v>5</v>
      </c>
      <c r="DW9" s="56"/>
      <c r="DX9" s="57"/>
      <c r="DY9" s="51">
        <v>56</v>
      </c>
      <c r="DZ9" s="51">
        <v>19</v>
      </c>
      <c r="EA9" s="51">
        <v>0</v>
      </c>
      <c r="EB9" s="51">
        <v>0</v>
      </c>
      <c r="EC9" s="38">
        <f t="shared" si="28"/>
        <v>1</v>
      </c>
      <c r="ED9" s="39">
        <f t="shared" si="29"/>
        <v>56</v>
      </c>
      <c r="EE9" s="18">
        <v>5</v>
      </c>
      <c r="EF9" s="56"/>
      <c r="EG9" s="57"/>
      <c r="EH9" s="51">
        <v>79</v>
      </c>
      <c r="EI9" s="51">
        <v>20</v>
      </c>
      <c r="EJ9" s="51">
        <v>0</v>
      </c>
      <c r="EK9" s="51">
        <v>1</v>
      </c>
      <c r="EL9" s="38">
        <f t="shared" si="30"/>
        <v>0.95238095238095233</v>
      </c>
      <c r="EM9" s="39">
        <f t="shared" si="31"/>
        <v>75.238095238095241</v>
      </c>
      <c r="EN9" s="18">
        <v>5</v>
      </c>
      <c r="EO9" s="56"/>
      <c r="EP9" s="57"/>
      <c r="EQ9" s="51">
        <v>80</v>
      </c>
      <c r="ER9" s="51">
        <v>20</v>
      </c>
      <c r="ES9" s="51">
        <v>0</v>
      </c>
      <c r="ET9" s="51">
        <v>1</v>
      </c>
      <c r="EU9" s="38">
        <f t="shared" si="32"/>
        <v>0.95238095238095233</v>
      </c>
      <c r="EV9" s="39">
        <f t="shared" si="33"/>
        <v>76.19047619047619</v>
      </c>
      <c r="EW9" s="18">
        <v>5</v>
      </c>
    </row>
    <row r="10" spans="1:153">
      <c r="A10" s="4"/>
      <c r="B10" s="5"/>
      <c r="C10" s="72" t="s">
        <v>10</v>
      </c>
      <c r="D10" s="73"/>
      <c r="E10" s="73"/>
      <c r="F10" s="73"/>
      <c r="G10" s="73"/>
      <c r="H10" s="73"/>
      <c r="I10" s="71"/>
      <c r="J10" s="4"/>
      <c r="K10" s="5"/>
      <c r="L10" s="72" t="s">
        <v>10</v>
      </c>
      <c r="M10" s="73"/>
      <c r="N10" s="73"/>
      <c r="O10" s="73"/>
      <c r="P10" s="73"/>
      <c r="Q10" s="73"/>
      <c r="R10" s="71"/>
      <c r="S10" s="4"/>
      <c r="T10" s="5"/>
      <c r="U10" s="72" t="s">
        <v>10</v>
      </c>
      <c r="V10" s="73"/>
      <c r="W10" s="73"/>
      <c r="X10" s="73"/>
      <c r="Y10" s="73"/>
      <c r="Z10" s="73"/>
      <c r="AA10" s="71"/>
      <c r="AB10" s="4"/>
      <c r="AC10" s="5"/>
      <c r="AD10" s="72" t="s">
        <v>10</v>
      </c>
      <c r="AE10" s="73"/>
      <c r="AF10" s="73"/>
      <c r="AG10" s="73"/>
      <c r="AH10" s="73"/>
      <c r="AI10" s="73"/>
      <c r="AJ10" s="71"/>
      <c r="AK10" s="4"/>
      <c r="AL10" s="5"/>
      <c r="AM10" s="72" t="s">
        <v>10</v>
      </c>
      <c r="AN10" s="73"/>
      <c r="AO10" s="73"/>
      <c r="AP10" s="73"/>
      <c r="AQ10" s="73"/>
      <c r="AR10" s="73"/>
      <c r="AS10" s="71"/>
      <c r="AT10" s="4"/>
      <c r="AU10" s="5"/>
      <c r="AV10" s="72" t="s">
        <v>10</v>
      </c>
      <c r="AW10" s="73"/>
      <c r="AX10" s="73"/>
      <c r="AY10" s="73"/>
      <c r="AZ10" s="73"/>
      <c r="BA10" s="73"/>
      <c r="BB10" s="71"/>
      <c r="BC10" s="4"/>
      <c r="BD10" s="5"/>
      <c r="BE10" s="72" t="s">
        <v>10</v>
      </c>
      <c r="BF10" s="73"/>
      <c r="BG10" s="73"/>
      <c r="BH10" s="73"/>
      <c r="BI10" s="73"/>
      <c r="BJ10" s="73"/>
      <c r="BK10" s="71"/>
      <c r="BL10" s="4"/>
      <c r="BM10" s="5"/>
      <c r="BN10" s="72" t="s">
        <v>10</v>
      </c>
      <c r="BO10" s="73"/>
      <c r="BP10" s="73"/>
      <c r="BQ10" s="73"/>
      <c r="BR10" s="73"/>
      <c r="BS10" s="73"/>
      <c r="BT10" s="71"/>
      <c r="BU10" s="4"/>
      <c r="BV10" s="5"/>
      <c r="BW10" s="72" t="s">
        <v>10</v>
      </c>
      <c r="BX10" s="73"/>
      <c r="BY10" s="73"/>
      <c r="BZ10" s="73"/>
      <c r="CA10" s="73"/>
      <c r="CB10" s="73"/>
      <c r="CC10" s="71"/>
      <c r="CD10" s="4"/>
      <c r="CE10" s="5"/>
      <c r="CF10" s="72" t="s">
        <v>10</v>
      </c>
      <c r="CG10" s="73"/>
      <c r="CH10" s="73"/>
      <c r="CI10" s="73"/>
      <c r="CJ10" s="73"/>
      <c r="CK10" s="73"/>
      <c r="CL10" s="71"/>
      <c r="CM10" s="4"/>
      <c r="CN10" s="5"/>
      <c r="CO10" s="72" t="s">
        <v>10</v>
      </c>
      <c r="CP10" s="73"/>
      <c r="CQ10" s="73"/>
      <c r="CR10" s="73"/>
      <c r="CS10" s="73"/>
      <c r="CT10" s="73"/>
      <c r="CU10" s="71"/>
      <c r="CV10" s="4"/>
      <c r="CW10" s="5"/>
      <c r="CX10" s="72" t="s">
        <v>10</v>
      </c>
      <c r="CY10" s="73"/>
      <c r="CZ10" s="73"/>
      <c r="DA10" s="73"/>
      <c r="DB10" s="73"/>
      <c r="DC10" s="73"/>
      <c r="DD10" s="71"/>
      <c r="DE10" s="4"/>
      <c r="DF10" s="5"/>
      <c r="DG10" s="72" t="s">
        <v>10</v>
      </c>
      <c r="DH10" s="73"/>
      <c r="DI10" s="73"/>
      <c r="DJ10" s="73"/>
      <c r="DK10" s="73"/>
      <c r="DL10" s="73"/>
      <c r="DM10" s="71"/>
      <c r="DN10" s="4"/>
      <c r="DO10" s="5"/>
      <c r="DP10" s="72" t="s">
        <v>10</v>
      </c>
      <c r="DQ10" s="73"/>
      <c r="DR10" s="73"/>
      <c r="DS10" s="73"/>
      <c r="DT10" s="73"/>
      <c r="DU10" s="73"/>
      <c r="DV10" s="71"/>
      <c r="DW10" s="4"/>
      <c r="DX10" s="5"/>
      <c r="DY10" s="72" t="s">
        <v>10</v>
      </c>
      <c r="DZ10" s="73"/>
      <c r="EA10" s="73"/>
      <c r="EB10" s="73"/>
      <c r="EC10" s="73"/>
      <c r="ED10" s="73"/>
      <c r="EE10" s="71"/>
      <c r="EF10" s="4"/>
      <c r="EG10" s="5"/>
      <c r="EH10" s="72" t="s">
        <v>10</v>
      </c>
      <c r="EI10" s="73"/>
      <c r="EJ10" s="73"/>
      <c r="EK10" s="73"/>
      <c r="EL10" s="73"/>
      <c r="EM10" s="73"/>
      <c r="EN10" s="71"/>
      <c r="EO10" s="4"/>
      <c r="EP10" s="5"/>
      <c r="EQ10" s="72" t="s">
        <v>10</v>
      </c>
      <c r="ER10" s="73"/>
      <c r="ES10" s="73"/>
      <c r="ET10" s="73"/>
      <c r="EU10" s="73"/>
      <c r="EV10" s="73"/>
      <c r="EW10" s="71"/>
    </row>
    <row r="11" spans="1:153" s="16" customFormat="1">
      <c r="A11" s="14"/>
      <c r="B11" s="15"/>
      <c r="C11" s="3">
        <v>139</v>
      </c>
      <c r="D11" s="3">
        <v>29</v>
      </c>
      <c r="E11" s="3">
        <v>0</v>
      </c>
      <c r="F11" s="3">
        <v>0</v>
      </c>
      <c r="G11" s="7">
        <f>(D11-E11)/(D11+F11)</f>
        <v>1</v>
      </c>
      <c r="H11" s="8">
        <f>G11*C11</f>
        <v>139</v>
      </c>
      <c r="I11" s="3">
        <v>1</v>
      </c>
      <c r="J11" s="14"/>
      <c r="K11" s="15"/>
      <c r="L11" s="3">
        <v>123</v>
      </c>
      <c r="M11" s="3">
        <v>23</v>
      </c>
      <c r="N11" s="3">
        <v>0</v>
      </c>
      <c r="O11" s="3">
        <v>0</v>
      </c>
      <c r="P11" s="7">
        <f>(M11-N11)/(M11+O11)</f>
        <v>1</v>
      </c>
      <c r="Q11" s="8">
        <f>P11*L11</f>
        <v>123</v>
      </c>
      <c r="R11" s="3">
        <v>1</v>
      </c>
      <c r="S11" s="14"/>
      <c r="T11" s="15"/>
      <c r="U11" s="3">
        <v>161</v>
      </c>
      <c r="V11" s="3">
        <v>29</v>
      </c>
      <c r="W11" s="3">
        <v>0</v>
      </c>
      <c r="X11" s="3">
        <v>0</v>
      </c>
      <c r="Y11" s="7">
        <f>(V11-W11)/(V11+X11)</f>
        <v>1</v>
      </c>
      <c r="Z11" s="8">
        <f>Y11*U11</f>
        <v>161</v>
      </c>
      <c r="AA11" s="3">
        <v>1</v>
      </c>
      <c r="AB11" s="14"/>
      <c r="AC11" s="15"/>
      <c r="AD11" s="3">
        <v>188</v>
      </c>
      <c r="AE11" s="3">
        <v>43</v>
      </c>
      <c r="AF11" s="3">
        <v>0</v>
      </c>
      <c r="AG11" s="3">
        <v>3</v>
      </c>
      <c r="AH11" s="7">
        <f>(AE11-AF11)/(AE11+AG11)</f>
        <v>0.93478260869565222</v>
      </c>
      <c r="AI11" s="8">
        <f>AH11*AD11</f>
        <v>175.73913043478262</v>
      </c>
      <c r="AJ11" s="3">
        <v>1</v>
      </c>
      <c r="AK11" s="14"/>
      <c r="AL11" s="15"/>
      <c r="AM11" s="3">
        <v>139</v>
      </c>
      <c r="AN11" s="3">
        <v>25</v>
      </c>
      <c r="AO11" s="3">
        <v>0</v>
      </c>
      <c r="AP11" s="3">
        <v>1</v>
      </c>
      <c r="AQ11" s="7">
        <f>(AN11-AO11)/(AN11+AP11)</f>
        <v>0.96153846153846156</v>
      </c>
      <c r="AR11" s="8">
        <f>AQ11*AM11</f>
        <v>133.65384615384616</v>
      </c>
      <c r="AS11" s="3">
        <v>1</v>
      </c>
      <c r="AT11" s="14"/>
      <c r="AU11" s="15"/>
      <c r="AV11" s="3">
        <v>140</v>
      </c>
      <c r="AW11" s="3">
        <v>24</v>
      </c>
      <c r="AX11" s="3">
        <v>0</v>
      </c>
      <c r="AY11" s="3">
        <v>1</v>
      </c>
      <c r="AZ11" s="7">
        <f>(AW11-AX11)/(AW11+AY11)</f>
        <v>0.96</v>
      </c>
      <c r="BA11" s="8">
        <f>AZ11*AV11</f>
        <v>134.4</v>
      </c>
      <c r="BB11" s="3">
        <v>1</v>
      </c>
      <c r="BC11" s="14"/>
      <c r="BD11" s="15"/>
      <c r="BE11" s="3">
        <v>140</v>
      </c>
      <c r="BF11" s="3">
        <v>35</v>
      </c>
      <c r="BG11" s="3">
        <v>0</v>
      </c>
      <c r="BH11" s="3">
        <v>0</v>
      </c>
      <c r="BI11" s="7">
        <f>(BF11-BG11)/(BF11+BH11)</f>
        <v>1</v>
      </c>
      <c r="BJ11" s="8">
        <f>BI11*BE11</f>
        <v>140</v>
      </c>
      <c r="BK11" s="3">
        <v>1</v>
      </c>
      <c r="BL11" s="14"/>
      <c r="BM11" s="15"/>
      <c r="BN11" s="3">
        <v>131</v>
      </c>
      <c r="BO11" s="3">
        <v>23</v>
      </c>
      <c r="BP11" s="3">
        <v>0</v>
      </c>
      <c r="BQ11" s="3">
        <v>0</v>
      </c>
      <c r="BR11" s="7">
        <f>(BO11-BP11)/(BO11+BQ11)</f>
        <v>1</v>
      </c>
      <c r="BS11" s="8">
        <f>BR11*BN11</f>
        <v>131</v>
      </c>
      <c r="BT11" s="3">
        <v>1</v>
      </c>
      <c r="BU11" s="14"/>
      <c r="BV11" s="15"/>
      <c r="BW11" s="3">
        <v>132</v>
      </c>
      <c r="BX11" s="3">
        <v>28</v>
      </c>
      <c r="BY11" s="3">
        <v>0</v>
      </c>
      <c r="BZ11" s="3">
        <v>1</v>
      </c>
      <c r="CA11" s="7">
        <f>(BX11-BY11)/(BX11+BZ11)</f>
        <v>0.96551724137931039</v>
      </c>
      <c r="CB11" s="8">
        <f>CA11*BW11</f>
        <v>127.44827586206897</v>
      </c>
      <c r="CC11" s="3">
        <v>1</v>
      </c>
      <c r="CD11" s="14"/>
      <c r="CE11" s="15"/>
      <c r="CF11" s="3">
        <v>129</v>
      </c>
      <c r="CG11" s="3">
        <v>25</v>
      </c>
      <c r="CH11" s="3">
        <v>0</v>
      </c>
      <c r="CI11" s="3">
        <v>0</v>
      </c>
      <c r="CJ11" s="7">
        <f>(CG11-CH11)/(CG11+CI11)</f>
        <v>1</v>
      </c>
      <c r="CK11" s="8">
        <f>CJ11*CF11</f>
        <v>129</v>
      </c>
      <c r="CL11" s="3">
        <v>1</v>
      </c>
      <c r="CM11" s="14"/>
      <c r="CN11" s="15"/>
      <c r="CO11" s="3">
        <v>122</v>
      </c>
      <c r="CP11" s="3">
        <v>16</v>
      </c>
      <c r="CQ11" s="3">
        <v>0</v>
      </c>
      <c r="CR11" s="3">
        <v>0</v>
      </c>
      <c r="CS11" s="7">
        <f>(CP11-CQ11)/(CP11+CR11)</f>
        <v>1</v>
      </c>
      <c r="CT11" s="8">
        <f>CS11*CO11</f>
        <v>122</v>
      </c>
      <c r="CU11" s="3">
        <v>1</v>
      </c>
      <c r="CV11" s="14"/>
      <c r="CW11" s="15"/>
      <c r="CX11" s="3">
        <v>184</v>
      </c>
      <c r="CY11" s="3">
        <v>43</v>
      </c>
      <c r="CZ11" s="3">
        <v>0</v>
      </c>
      <c r="DA11" s="3">
        <v>0</v>
      </c>
      <c r="DB11" s="7">
        <f>(CY11-CZ11)/(CY11+DA11)</f>
        <v>1</v>
      </c>
      <c r="DC11" s="8">
        <f>DB11*CX11</f>
        <v>184</v>
      </c>
      <c r="DD11" s="3">
        <v>1</v>
      </c>
      <c r="DE11" s="14"/>
      <c r="DF11" s="15"/>
      <c r="DG11" s="3">
        <v>126</v>
      </c>
      <c r="DH11" s="3">
        <v>32</v>
      </c>
      <c r="DI11" s="3">
        <v>0</v>
      </c>
      <c r="DJ11" s="3">
        <v>1</v>
      </c>
      <c r="DK11" s="7">
        <f>(DH11-DI11)/(DH11+DJ11)</f>
        <v>0.96969696969696972</v>
      </c>
      <c r="DL11" s="8">
        <f>DK11*DG11</f>
        <v>122.18181818181819</v>
      </c>
      <c r="DM11" s="3">
        <v>1</v>
      </c>
      <c r="DN11" s="14"/>
      <c r="DO11" s="15"/>
      <c r="DP11" s="3">
        <v>122</v>
      </c>
      <c r="DQ11" s="3">
        <v>22</v>
      </c>
      <c r="DR11" s="3">
        <v>0</v>
      </c>
      <c r="DS11" s="3">
        <v>1</v>
      </c>
      <c r="DT11" s="7">
        <f>(DQ11-DR11)/(DQ11+DS11)</f>
        <v>0.95652173913043481</v>
      </c>
      <c r="DU11" s="8">
        <f>DT11*DP11</f>
        <v>116.69565217391305</v>
      </c>
      <c r="DV11" s="3">
        <v>1</v>
      </c>
      <c r="DW11" s="14"/>
      <c r="DX11" s="15"/>
      <c r="DY11" s="3">
        <v>121</v>
      </c>
      <c r="DZ11" s="3">
        <v>22</v>
      </c>
      <c r="EA11" s="3">
        <v>0</v>
      </c>
      <c r="EB11" s="3">
        <v>1</v>
      </c>
      <c r="EC11" s="7">
        <f>(DZ11-EA11)/(DZ11+EB11)</f>
        <v>0.95652173913043481</v>
      </c>
      <c r="ED11" s="8">
        <f>EC11*DY11</f>
        <v>115.73913043478261</v>
      </c>
      <c r="EE11" s="3">
        <v>1</v>
      </c>
      <c r="EF11" s="14"/>
      <c r="EG11" s="15"/>
      <c r="EH11" s="3">
        <v>131</v>
      </c>
      <c r="EI11" s="3">
        <v>29</v>
      </c>
      <c r="EJ11" s="3">
        <v>0</v>
      </c>
      <c r="EK11" s="3">
        <v>0</v>
      </c>
      <c r="EL11" s="7">
        <f>(EI11-EJ11)/(EI11+EK11)</f>
        <v>1</v>
      </c>
      <c r="EM11" s="8">
        <f>EL11*EH11</f>
        <v>131</v>
      </c>
      <c r="EN11" s="3">
        <v>1</v>
      </c>
      <c r="EO11" s="14"/>
      <c r="EP11" s="15"/>
      <c r="EQ11" s="3">
        <v>150</v>
      </c>
      <c r="ER11" s="3">
        <v>33</v>
      </c>
      <c r="ES11" s="3">
        <v>0</v>
      </c>
      <c r="ET11" s="3">
        <v>1</v>
      </c>
      <c r="EU11" s="7">
        <f>(ER11-ES11)/(ER11+ET11)</f>
        <v>0.97058823529411764</v>
      </c>
      <c r="EV11" s="8">
        <f>EU11*EQ11</f>
        <v>145.58823529411765</v>
      </c>
      <c r="EW11" s="3">
        <v>1</v>
      </c>
    </row>
    <row r="12" spans="1:153" s="16" customFormat="1">
      <c r="A12" s="14"/>
      <c r="B12" s="15"/>
      <c r="C12" s="3">
        <v>124</v>
      </c>
      <c r="D12" s="3">
        <v>24</v>
      </c>
      <c r="E12" s="3">
        <v>0</v>
      </c>
      <c r="F12" s="3">
        <v>1</v>
      </c>
      <c r="G12" s="7">
        <f t="shared" ref="G12:G15" si="36">(D12-E12)/(D12+F12)</f>
        <v>0.96</v>
      </c>
      <c r="H12" s="8">
        <f t="shared" ref="H12:H15" si="37">G12*C12</f>
        <v>119.03999999999999</v>
      </c>
      <c r="I12" s="3">
        <v>2</v>
      </c>
      <c r="J12" s="14"/>
      <c r="K12" s="15"/>
      <c r="L12" s="3">
        <v>121</v>
      </c>
      <c r="M12" s="3">
        <v>29</v>
      </c>
      <c r="N12" s="3">
        <v>0</v>
      </c>
      <c r="O12" s="3">
        <v>1</v>
      </c>
      <c r="P12" s="7">
        <f t="shared" ref="P12:P15" si="38">(M12-N12)/(M12+O12)</f>
        <v>0.96666666666666667</v>
      </c>
      <c r="Q12" s="8">
        <f t="shared" ref="Q12:Q15" si="39">P12*L12</f>
        <v>116.96666666666667</v>
      </c>
      <c r="R12" s="3">
        <v>2</v>
      </c>
      <c r="S12" s="14"/>
      <c r="T12" s="15"/>
      <c r="U12" s="3">
        <v>132</v>
      </c>
      <c r="V12" s="3">
        <v>27</v>
      </c>
      <c r="W12" s="3">
        <v>0</v>
      </c>
      <c r="X12" s="3">
        <v>0</v>
      </c>
      <c r="Y12" s="7">
        <f t="shared" ref="Y12:Y15" si="40">(V12-W12)/(V12+X12)</f>
        <v>1</v>
      </c>
      <c r="Z12" s="8">
        <f t="shared" ref="Z12:Z15" si="41">Y12*U12</f>
        <v>132</v>
      </c>
      <c r="AA12" s="3">
        <v>2</v>
      </c>
      <c r="AB12" s="14"/>
      <c r="AC12" s="15"/>
      <c r="AD12" s="3">
        <v>181</v>
      </c>
      <c r="AE12" s="3">
        <v>47</v>
      </c>
      <c r="AF12" s="3">
        <v>1</v>
      </c>
      <c r="AG12" s="3">
        <v>2</v>
      </c>
      <c r="AH12" s="7">
        <f t="shared" ref="AH12:AH15" si="42">(AE12-AF12)/(AE12+AG12)</f>
        <v>0.93877551020408168</v>
      </c>
      <c r="AI12" s="8">
        <f t="shared" ref="AI12:AI15" si="43">AH12*AD12</f>
        <v>169.91836734693879</v>
      </c>
      <c r="AJ12" s="3">
        <v>2</v>
      </c>
      <c r="AK12" s="14"/>
      <c r="AL12" s="15"/>
      <c r="AM12" s="3">
        <v>135</v>
      </c>
      <c r="AN12" s="3">
        <v>30</v>
      </c>
      <c r="AO12" s="3">
        <v>0</v>
      </c>
      <c r="AP12" s="3">
        <v>0</v>
      </c>
      <c r="AQ12" s="7">
        <f t="shared" ref="AQ12:AQ15" si="44">(AN12-AO12)/(AN12+AP12)</f>
        <v>1</v>
      </c>
      <c r="AR12" s="8">
        <f t="shared" ref="AR12:AR15" si="45">AQ12*AM12</f>
        <v>135</v>
      </c>
      <c r="AS12" s="3">
        <v>2</v>
      </c>
      <c r="AT12" s="14"/>
      <c r="AU12" s="15"/>
      <c r="AV12" s="3">
        <v>132</v>
      </c>
      <c r="AW12" s="3">
        <v>32</v>
      </c>
      <c r="AX12" s="3">
        <v>0</v>
      </c>
      <c r="AY12" s="3">
        <v>1</v>
      </c>
      <c r="AZ12" s="7">
        <f t="shared" ref="AZ12:AZ15" si="46">(AW12-AX12)/(AW12+AY12)</f>
        <v>0.96969696969696972</v>
      </c>
      <c r="BA12" s="8">
        <f t="shared" ref="BA12:BA15" si="47">AZ12*AV12</f>
        <v>128</v>
      </c>
      <c r="BB12" s="3">
        <v>2</v>
      </c>
      <c r="BC12" s="14"/>
      <c r="BD12" s="15"/>
      <c r="BE12" s="3">
        <v>141</v>
      </c>
      <c r="BF12" s="3">
        <v>27</v>
      </c>
      <c r="BG12" s="3">
        <v>0</v>
      </c>
      <c r="BH12" s="3">
        <v>0</v>
      </c>
      <c r="BI12" s="7">
        <f t="shared" ref="BI12:BI15" si="48">(BF12-BG12)/(BF12+BH12)</f>
        <v>1</v>
      </c>
      <c r="BJ12" s="8">
        <f t="shared" ref="BJ12:BJ15" si="49">BI12*BE12</f>
        <v>141</v>
      </c>
      <c r="BK12" s="3">
        <v>2</v>
      </c>
      <c r="BL12" s="14"/>
      <c r="BM12" s="15"/>
      <c r="BN12" s="3">
        <v>129</v>
      </c>
      <c r="BO12" s="3">
        <v>22</v>
      </c>
      <c r="BP12" s="3">
        <v>0</v>
      </c>
      <c r="BQ12" s="3">
        <v>1</v>
      </c>
      <c r="BR12" s="7">
        <f t="shared" ref="BR12:BR15" si="50">(BO12-BP12)/(BO12+BQ12)</f>
        <v>0.95652173913043481</v>
      </c>
      <c r="BS12" s="8">
        <f t="shared" ref="BS12:BS15" si="51">BR12*BN12</f>
        <v>123.39130434782609</v>
      </c>
      <c r="BT12" s="3">
        <v>2</v>
      </c>
      <c r="BU12" s="14"/>
      <c r="BV12" s="15"/>
      <c r="BW12" s="3">
        <v>131</v>
      </c>
      <c r="BX12" s="3">
        <v>27</v>
      </c>
      <c r="BY12" s="3">
        <v>0</v>
      </c>
      <c r="BZ12" s="3">
        <v>0</v>
      </c>
      <c r="CA12" s="7">
        <f t="shared" ref="CA12:CA15" si="52">(BX12-BY12)/(BX12+BZ12)</f>
        <v>1</v>
      </c>
      <c r="CB12" s="8">
        <f t="shared" ref="CB12:CB15" si="53">CA12*BW12</f>
        <v>131</v>
      </c>
      <c r="CC12" s="3">
        <v>2</v>
      </c>
      <c r="CD12" s="14"/>
      <c r="CE12" s="15"/>
      <c r="CF12" s="3">
        <v>124</v>
      </c>
      <c r="CG12" s="3">
        <v>22</v>
      </c>
      <c r="CH12" s="3">
        <v>0</v>
      </c>
      <c r="CI12" s="3">
        <v>1</v>
      </c>
      <c r="CJ12" s="7">
        <f t="shared" ref="CJ12:CJ15" si="54">(CG12-CH12)/(CG12+CI12)</f>
        <v>0.95652173913043481</v>
      </c>
      <c r="CK12" s="8">
        <f t="shared" ref="CK12:CK15" si="55">CJ12*CF12</f>
        <v>118.60869565217392</v>
      </c>
      <c r="CL12" s="3">
        <v>2</v>
      </c>
      <c r="CM12" s="14"/>
      <c r="CN12" s="15"/>
      <c r="CO12" s="3">
        <v>127</v>
      </c>
      <c r="CP12" s="3">
        <v>22</v>
      </c>
      <c r="CQ12" s="3">
        <v>0</v>
      </c>
      <c r="CR12" s="3">
        <v>0</v>
      </c>
      <c r="CS12" s="7">
        <f t="shared" ref="CS12:CS15" si="56">(CP12-CQ12)/(CP12+CR12)</f>
        <v>1</v>
      </c>
      <c r="CT12" s="8">
        <f t="shared" ref="CT12:CT15" si="57">CS12*CO12</f>
        <v>127</v>
      </c>
      <c r="CU12" s="3">
        <v>2</v>
      </c>
      <c r="CV12" s="14"/>
      <c r="CW12" s="15"/>
      <c r="CX12" s="3">
        <v>168</v>
      </c>
      <c r="CY12" s="3">
        <v>51</v>
      </c>
      <c r="CZ12" s="3">
        <v>0</v>
      </c>
      <c r="DA12" s="3">
        <v>0</v>
      </c>
      <c r="DB12" s="7">
        <f t="shared" ref="DB12:DB15" si="58">(CY12-CZ12)/(CY12+DA12)</f>
        <v>1</v>
      </c>
      <c r="DC12" s="8">
        <f t="shared" ref="DC12:DC15" si="59">DB12*CX12</f>
        <v>168</v>
      </c>
      <c r="DD12" s="3">
        <v>2</v>
      </c>
      <c r="DE12" s="14"/>
      <c r="DF12" s="15"/>
      <c r="DG12" s="3">
        <v>125</v>
      </c>
      <c r="DH12" s="3">
        <v>28</v>
      </c>
      <c r="DI12" s="3">
        <v>0</v>
      </c>
      <c r="DJ12" s="3">
        <v>1</v>
      </c>
      <c r="DK12" s="7">
        <f t="shared" ref="DK12:DK15" si="60">(DH12-DI12)/(DH12+DJ12)</f>
        <v>0.96551724137931039</v>
      </c>
      <c r="DL12" s="8">
        <f t="shared" ref="DL12:DL15" si="61">DK12*DG12</f>
        <v>120.68965517241379</v>
      </c>
      <c r="DM12" s="3">
        <v>2</v>
      </c>
      <c r="DN12" s="14"/>
      <c r="DO12" s="15"/>
      <c r="DP12" s="3">
        <v>115</v>
      </c>
      <c r="DQ12" s="3">
        <v>30</v>
      </c>
      <c r="DR12" s="3">
        <v>0</v>
      </c>
      <c r="DS12" s="3">
        <v>0</v>
      </c>
      <c r="DT12" s="7">
        <f t="shared" ref="DT12:DT15" si="62">(DQ12-DR12)/(DQ12+DS12)</f>
        <v>1</v>
      </c>
      <c r="DU12" s="8">
        <f t="shared" ref="DU12:DU15" si="63">DT12*DP12</f>
        <v>115</v>
      </c>
      <c r="DV12" s="3">
        <v>2</v>
      </c>
      <c r="DW12" s="14"/>
      <c r="DX12" s="15"/>
      <c r="DY12" s="3">
        <v>117</v>
      </c>
      <c r="DZ12" s="3">
        <v>30</v>
      </c>
      <c r="EA12" s="3">
        <v>0</v>
      </c>
      <c r="EB12" s="3">
        <v>0</v>
      </c>
      <c r="EC12" s="7">
        <f t="shared" ref="EC12:EC15" si="64">(DZ12-EA12)/(DZ12+EB12)</f>
        <v>1</v>
      </c>
      <c r="ED12" s="8">
        <f t="shared" ref="ED12:ED15" si="65">EC12*DY12</f>
        <v>117</v>
      </c>
      <c r="EE12" s="3">
        <v>2</v>
      </c>
      <c r="EF12" s="14"/>
      <c r="EG12" s="15"/>
      <c r="EH12" s="3">
        <v>127</v>
      </c>
      <c r="EI12" s="3">
        <v>35</v>
      </c>
      <c r="EJ12" s="3">
        <v>0</v>
      </c>
      <c r="EK12" s="3">
        <v>2</v>
      </c>
      <c r="EL12" s="7">
        <f t="shared" ref="EL12:EL15" si="66">(EI12-EJ12)/(EI12+EK12)</f>
        <v>0.94594594594594594</v>
      </c>
      <c r="EM12" s="8">
        <f t="shared" ref="EM12:EM15" si="67">EL12*EH12</f>
        <v>120.13513513513513</v>
      </c>
      <c r="EN12" s="3">
        <v>2</v>
      </c>
      <c r="EO12" s="14"/>
      <c r="EP12" s="15"/>
      <c r="EQ12" s="3">
        <v>147</v>
      </c>
      <c r="ER12" s="3">
        <v>36</v>
      </c>
      <c r="ES12" s="3">
        <v>0</v>
      </c>
      <c r="ET12" s="3">
        <v>1</v>
      </c>
      <c r="EU12" s="7">
        <f t="shared" ref="EU12:EU15" si="68">(ER12-ES12)/(ER12+ET12)</f>
        <v>0.97297297297297303</v>
      </c>
      <c r="EV12" s="8">
        <f t="shared" ref="EV12:EV15" si="69">EU12*EQ12</f>
        <v>143.02702702702703</v>
      </c>
      <c r="EW12" s="3">
        <v>2</v>
      </c>
    </row>
    <row r="13" spans="1:153" s="16" customFormat="1">
      <c r="A13" s="14"/>
      <c r="B13" s="15"/>
      <c r="C13" s="3">
        <v>110</v>
      </c>
      <c r="D13" s="3">
        <v>19</v>
      </c>
      <c r="E13" s="3">
        <v>0</v>
      </c>
      <c r="F13" s="3">
        <v>2</v>
      </c>
      <c r="G13" s="7">
        <f t="shared" si="36"/>
        <v>0.90476190476190477</v>
      </c>
      <c r="H13" s="8">
        <f t="shared" si="37"/>
        <v>99.523809523809518</v>
      </c>
      <c r="I13" s="3">
        <v>3</v>
      </c>
      <c r="J13" s="14"/>
      <c r="K13" s="15"/>
      <c r="L13" s="3">
        <v>120</v>
      </c>
      <c r="M13" s="3">
        <v>39</v>
      </c>
      <c r="N13" s="3">
        <v>0</v>
      </c>
      <c r="O13" s="3">
        <v>1</v>
      </c>
      <c r="P13" s="7">
        <f t="shared" si="38"/>
        <v>0.97499999999999998</v>
      </c>
      <c r="Q13" s="8">
        <f t="shared" si="39"/>
        <v>117</v>
      </c>
      <c r="R13" s="3">
        <v>3</v>
      </c>
      <c r="S13" s="14"/>
      <c r="T13" s="15"/>
      <c r="U13" s="3">
        <v>105</v>
      </c>
      <c r="V13" s="3">
        <v>32</v>
      </c>
      <c r="W13" s="3">
        <v>0</v>
      </c>
      <c r="X13" s="3">
        <v>3</v>
      </c>
      <c r="Y13" s="7">
        <f t="shared" si="40"/>
        <v>0.91428571428571426</v>
      </c>
      <c r="Z13" s="8">
        <f t="shared" si="41"/>
        <v>96</v>
      </c>
      <c r="AA13" s="3">
        <v>3</v>
      </c>
      <c r="AB13" s="14"/>
      <c r="AC13" s="15"/>
      <c r="AD13" s="3">
        <v>180</v>
      </c>
      <c r="AE13" s="3">
        <v>51</v>
      </c>
      <c r="AF13" s="3">
        <v>0</v>
      </c>
      <c r="AG13" s="3">
        <v>2</v>
      </c>
      <c r="AH13" s="7">
        <f t="shared" si="42"/>
        <v>0.96226415094339623</v>
      </c>
      <c r="AI13" s="8">
        <f t="shared" si="43"/>
        <v>173.20754716981133</v>
      </c>
      <c r="AJ13" s="3">
        <v>3</v>
      </c>
      <c r="AK13" s="14"/>
      <c r="AL13" s="15"/>
      <c r="AM13" s="3">
        <v>134</v>
      </c>
      <c r="AN13" s="3">
        <v>42</v>
      </c>
      <c r="AO13" s="3">
        <v>0</v>
      </c>
      <c r="AP13" s="3">
        <v>1</v>
      </c>
      <c r="AQ13" s="7">
        <f t="shared" si="44"/>
        <v>0.97674418604651159</v>
      </c>
      <c r="AR13" s="8">
        <f t="shared" si="45"/>
        <v>130.88372093023256</v>
      </c>
      <c r="AS13" s="3">
        <v>3</v>
      </c>
      <c r="AT13" s="14"/>
      <c r="AU13" s="15"/>
      <c r="AV13" s="3">
        <v>127</v>
      </c>
      <c r="AW13" s="3">
        <v>29</v>
      </c>
      <c r="AX13" s="3">
        <v>0</v>
      </c>
      <c r="AY13" s="3">
        <v>0</v>
      </c>
      <c r="AZ13" s="7">
        <f t="shared" si="46"/>
        <v>1</v>
      </c>
      <c r="BA13" s="8">
        <f t="shared" si="47"/>
        <v>127</v>
      </c>
      <c r="BB13" s="3">
        <v>3</v>
      </c>
      <c r="BC13" s="14"/>
      <c r="BD13" s="15"/>
      <c r="BE13" s="3">
        <v>134</v>
      </c>
      <c r="BF13" s="3">
        <v>36</v>
      </c>
      <c r="BG13" s="3">
        <v>0</v>
      </c>
      <c r="BH13" s="3">
        <v>1</v>
      </c>
      <c r="BI13" s="7">
        <f t="shared" si="48"/>
        <v>0.97297297297297303</v>
      </c>
      <c r="BJ13" s="8">
        <f t="shared" si="49"/>
        <v>130.37837837837839</v>
      </c>
      <c r="BK13" s="3">
        <v>3</v>
      </c>
      <c r="BL13" s="14"/>
      <c r="BM13" s="15"/>
      <c r="BN13" s="3">
        <v>125</v>
      </c>
      <c r="BO13" s="3">
        <v>31</v>
      </c>
      <c r="BP13" s="3">
        <v>0</v>
      </c>
      <c r="BQ13" s="3">
        <v>0</v>
      </c>
      <c r="BR13" s="7">
        <f t="shared" si="50"/>
        <v>1</v>
      </c>
      <c r="BS13" s="8">
        <f t="shared" si="51"/>
        <v>125</v>
      </c>
      <c r="BT13" s="3">
        <v>3</v>
      </c>
      <c r="BU13" s="14"/>
      <c r="BV13" s="15"/>
      <c r="BW13" s="3">
        <v>121</v>
      </c>
      <c r="BX13" s="3">
        <v>39</v>
      </c>
      <c r="BY13" s="3">
        <v>0</v>
      </c>
      <c r="BZ13" s="3">
        <v>0</v>
      </c>
      <c r="CA13" s="7">
        <f t="shared" si="52"/>
        <v>1</v>
      </c>
      <c r="CB13" s="8">
        <f t="shared" si="53"/>
        <v>121</v>
      </c>
      <c r="CC13" s="3">
        <v>3</v>
      </c>
      <c r="CD13" s="14"/>
      <c r="CE13" s="15"/>
      <c r="CF13" s="3">
        <v>118</v>
      </c>
      <c r="CG13" s="3">
        <v>39</v>
      </c>
      <c r="CH13" s="3">
        <v>0</v>
      </c>
      <c r="CI13" s="3">
        <v>0</v>
      </c>
      <c r="CJ13" s="7">
        <f t="shared" si="54"/>
        <v>1</v>
      </c>
      <c r="CK13" s="8">
        <f t="shared" si="55"/>
        <v>118</v>
      </c>
      <c r="CL13" s="3">
        <v>3</v>
      </c>
      <c r="CM13" s="14"/>
      <c r="CN13" s="15"/>
      <c r="CO13" s="3">
        <v>125</v>
      </c>
      <c r="CP13" s="3">
        <v>33</v>
      </c>
      <c r="CQ13" s="3">
        <v>0</v>
      </c>
      <c r="CR13" s="3">
        <v>0</v>
      </c>
      <c r="CS13" s="7">
        <f t="shared" si="56"/>
        <v>1</v>
      </c>
      <c r="CT13" s="8">
        <f t="shared" si="57"/>
        <v>125</v>
      </c>
      <c r="CU13" s="3">
        <v>3</v>
      </c>
      <c r="CV13" s="14"/>
      <c r="CW13" s="15"/>
      <c r="CX13" s="3">
        <v>173</v>
      </c>
      <c r="CY13" s="3">
        <v>50</v>
      </c>
      <c r="CZ13" s="3">
        <v>0</v>
      </c>
      <c r="DA13" s="3">
        <v>0</v>
      </c>
      <c r="DB13" s="7">
        <f t="shared" si="58"/>
        <v>1</v>
      </c>
      <c r="DC13" s="8">
        <f t="shared" si="59"/>
        <v>173</v>
      </c>
      <c r="DD13" s="3">
        <v>3</v>
      </c>
      <c r="DE13" s="14"/>
      <c r="DF13" s="15"/>
      <c r="DG13" s="3">
        <v>122</v>
      </c>
      <c r="DH13" s="3">
        <v>26</v>
      </c>
      <c r="DI13" s="3">
        <v>0</v>
      </c>
      <c r="DJ13" s="3">
        <v>1</v>
      </c>
      <c r="DK13" s="7">
        <f t="shared" si="60"/>
        <v>0.96296296296296291</v>
      </c>
      <c r="DL13" s="8">
        <f t="shared" si="61"/>
        <v>117.48148148148148</v>
      </c>
      <c r="DM13" s="3">
        <v>3</v>
      </c>
      <c r="DN13" s="14"/>
      <c r="DO13" s="15"/>
      <c r="DP13" s="3">
        <v>127</v>
      </c>
      <c r="DQ13" s="3">
        <v>41</v>
      </c>
      <c r="DR13" s="3">
        <v>1</v>
      </c>
      <c r="DS13" s="3">
        <v>2</v>
      </c>
      <c r="DT13" s="7">
        <f t="shared" si="62"/>
        <v>0.93023255813953487</v>
      </c>
      <c r="DU13" s="8">
        <f t="shared" si="63"/>
        <v>118.13953488372093</v>
      </c>
      <c r="DV13" s="3">
        <v>3</v>
      </c>
      <c r="DW13" s="14"/>
      <c r="DX13" s="15"/>
      <c r="DY13" s="3">
        <v>126</v>
      </c>
      <c r="DZ13" s="3">
        <v>41</v>
      </c>
      <c r="EA13" s="3">
        <v>1</v>
      </c>
      <c r="EB13" s="3">
        <v>2</v>
      </c>
      <c r="EC13" s="7">
        <f t="shared" si="64"/>
        <v>0.93023255813953487</v>
      </c>
      <c r="ED13" s="8">
        <f t="shared" si="65"/>
        <v>117.20930232558139</v>
      </c>
      <c r="EE13" s="3">
        <v>3</v>
      </c>
      <c r="EF13" s="14"/>
      <c r="EG13" s="15"/>
      <c r="EH13" s="3">
        <v>117</v>
      </c>
      <c r="EI13" s="3">
        <v>27</v>
      </c>
      <c r="EJ13" s="3">
        <v>0</v>
      </c>
      <c r="EK13" s="3">
        <v>1</v>
      </c>
      <c r="EL13" s="7">
        <f t="shared" si="66"/>
        <v>0.9642857142857143</v>
      </c>
      <c r="EM13" s="8">
        <f t="shared" si="67"/>
        <v>112.82142857142857</v>
      </c>
      <c r="EN13" s="3">
        <v>3</v>
      </c>
      <c r="EO13" s="14"/>
      <c r="EP13" s="15"/>
      <c r="EQ13" s="3">
        <v>138</v>
      </c>
      <c r="ER13" s="3">
        <v>36</v>
      </c>
      <c r="ES13" s="3">
        <v>0</v>
      </c>
      <c r="ET13" s="3">
        <v>1</v>
      </c>
      <c r="EU13" s="7">
        <f t="shared" si="68"/>
        <v>0.97297297297297303</v>
      </c>
      <c r="EV13" s="8">
        <f t="shared" si="69"/>
        <v>134.27027027027029</v>
      </c>
      <c r="EW13" s="3">
        <v>3</v>
      </c>
    </row>
    <row r="14" spans="1:153" s="16" customFormat="1">
      <c r="A14" s="14"/>
      <c r="B14" s="15"/>
      <c r="C14" s="3">
        <v>109</v>
      </c>
      <c r="D14" s="3">
        <v>21</v>
      </c>
      <c r="E14" s="3">
        <v>0</v>
      </c>
      <c r="F14" s="3">
        <v>4</v>
      </c>
      <c r="G14" s="7">
        <f t="shared" si="36"/>
        <v>0.84</v>
      </c>
      <c r="H14" s="8">
        <f t="shared" si="37"/>
        <v>91.56</v>
      </c>
      <c r="I14" s="3">
        <v>4</v>
      </c>
      <c r="J14" s="14"/>
      <c r="K14" s="15"/>
      <c r="L14" s="3">
        <v>118</v>
      </c>
      <c r="M14" s="3">
        <v>28</v>
      </c>
      <c r="N14" s="3">
        <v>0</v>
      </c>
      <c r="O14" s="3">
        <v>0</v>
      </c>
      <c r="P14" s="7">
        <f t="shared" si="38"/>
        <v>1</v>
      </c>
      <c r="Q14" s="8">
        <f t="shared" si="39"/>
        <v>118</v>
      </c>
      <c r="R14" s="3">
        <v>4</v>
      </c>
      <c r="S14" s="14"/>
      <c r="T14" s="15"/>
      <c r="U14" s="3">
        <v>109</v>
      </c>
      <c r="V14" s="3">
        <v>22</v>
      </c>
      <c r="W14" s="3">
        <v>0</v>
      </c>
      <c r="X14" s="3">
        <v>0</v>
      </c>
      <c r="Y14" s="7">
        <f t="shared" si="40"/>
        <v>1</v>
      </c>
      <c r="Z14" s="8">
        <f t="shared" si="41"/>
        <v>109</v>
      </c>
      <c r="AA14" s="3">
        <v>4</v>
      </c>
      <c r="AB14" s="14"/>
      <c r="AC14" s="15"/>
      <c r="AD14" s="3">
        <v>172</v>
      </c>
      <c r="AE14" s="3">
        <v>40</v>
      </c>
      <c r="AF14" s="3">
        <v>0</v>
      </c>
      <c r="AG14" s="3">
        <v>3</v>
      </c>
      <c r="AH14" s="7">
        <f t="shared" si="42"/>
        <v>0.93023255813953487</v>
      </c>
      <c r="AI14" s="8">
        <f t="shared" si="43"/>
        <v>160</v>
      </c>
      <c r="AJ14" s="3">
        <v>4</v>
      </c>
      <c r="AK14" s="14"/>
      <c r="AL14" s="15"/>
      <c r="AM14" s="3">
        <v>135</v>
      </c>
      <c r="AN14" s="3">
        <v>41</v>
      </c>
      <c r="AO14" s="3">
        <v>0</v>
      </c>
      <c r="AP14" s="3">
        <v>1</v>
      </c>
      <c r="AQ14" s="7">
        <f t="shared" si="44"/>
        <v>0.97619047619047616</v>
      </c>
      <c r="AR14" s="8">
        <f t="shared" si="45"/>
        <v>131.78571428571428</v>
      </c>
      <c r="AS14" s="3">
        <v>4</v>
      </c>
      <c r="AT14" s="14"/>
      <c r="AU14" s="15"/>
      <c r="AV14" s="3">
        <v>111</v>
      </c>
      <c r="AW14" s="3">
        <v>28</v>
      </c>
      <c r="AX14" s="3">
        <v>0</v>
      </c>
      <c r="AY14" s="3">
        <v>0</v>
      </c>
      <c r="AZ14" s="7">
        <f t="shared" si="46"/>
        <v>1</v>
      </c>
      <c r="BA14" s="8">
        <f t="shared" si="47"/>
        <v>111</v>
      </c>
      <c r="BB14" s="3">
        <v>4</v>
      </c>
      <c r="BC14" s="14"/>
      <c r="BD14" s="15"/>
      <c r="BE14" s="3">
        <v>127</v>
      </c>
      <c r="BF14" s="3">
        <v>32</v>
      </c>
      <c r="BG14" s="3">
        <v>0</v>
      </c>
      <c r="BH14" s="3">
        <v>1</v>
      </c>
      <c r="BI14" s="7">
        <f t="shared" si="48"/>
        <v>0.96969696969696972</v>
      </c>
      <c r="BJ14" s="8">
        <f t="shared" si="49"/>
        <v>123.15151515151516</v>
      </c>
      <c r="BK14" s="3">
        <v>4</v>
      </c>
      <c r="BL14" s="14"/>
      <c r="BM14" s="15"/>
      <c r="BN14" s="3">
        <v>119</v>
      </c>
      <c r="BO14" s="3">
        <v>23</v>
      </c>
      <c r="BP14" s="3">
        <v>1</v>
      </c>
      <c r="BQ14" s="3">
        <v>1</v>
      </c>
      <c r="BR14" s="7">
        <f t="shared" si="50"/>
        <v>0.91666666666666663</v>
      </c>
      <c r="BS14" s="8">
        <f t="shared" si="51"/>
        <v>109.08333333333333</v>
      </c>
      <c r="BT14" s="3">
        <v>4</v>
      </c>
      <c r="BU14" s="14"/>
      <c r="BV14" s="15"/>
      <c r="BW14" s="3">
        <v>118</v>
      </c>
      <c r="BX14" s="3">
        <v>31</v>
      </c>
      <c r="BY14" s="3">
        <v>0</v>
      </c>
      <c r="BZ14" s="3">
        <v>0</v>
      </c>
      <c r="CA14" s="7">
        <f t="shared" si="52"/>
        <v>1</v>
      </c>
      <c r="CB14" s="8">
        <f t="shared" si="53"/>
        <v>118</v>
      </c>
      <c r="CC14" s="3">
        <v>4</v>
      </c>
      <c r="CD14" s="14"/>
      <c r="CE14" s="15"/>
      <c r="CF14" s="3">
        <v>118</v>
      </c>
      <c r="CG14" s="3">
        <v>31</v>
      </c>
      <c r="CH14" s="3">
        <v>0</v>
      </c>
      <c r="CI14" s="3">
        <v>1</v>
      </c>
      <c r="CJ14" s="7">
        <f t="shared" si="54"/>
        <v>0.96875</v>
      </c>
      <c r="CK14" s="8">
        <f t="shared" si="55"/>
        <v>114.3125</v>
      </c>
      <c r="CL14" s="3">
        <v>4</v>
      </c>
      <c r="CM14" s="14"/>
      <c r="CN14" s="15"/>
      <c r="CO14" s="3">
        <v>118</v>
      </c>
      <c r="CP14" s="3">
        <v>25</v>
      </c>
      <c r="CQ14" s="3">
        <v>0</v>
      </c>
      <c r="CR14" s="3">
        <v>1</v>
      </c>
      <c r="CS14" s="7">
        <f t="shared" si="56"/>
        <v>0.96153846153846156</v>
      </c>
      <c r="CT14" s="8">
        <f t="shared" si="57"/>
        <v>113.46153846153847</v>
      </c>
      <c r="CU14" s="3">
        <v>4</v>
      </c>
      <c r="CV14" s="14"/>
      <c r="CW14" s="15"/>
      <c r="CX14" s="3">
        <v>161</v>
      </c>
      <c r="CY14" s="3">
        <v>52</v>
      </c>
      <c r="CZ14" s="3">
        <v>0</v>
      </c>
      <c r="DA14" s="3">
        <v>0</v>
      </c>
      <c r="DB14" s="7">
        <f t="shared" si="58"/>
        <v>1</v>
      </c>
      <c r="DC14" s="8">
        <f t="shared" si="59"/>
        <v>161</v>
      </c>
      <c r="DD14" s="3">
        <v>4</v>
      </c>
      <c r="DE14" s="14"/>
      <c r="DF14" s="15"/>
      <c r="DG14" s="3">
        <v>116</v>
      </c>
      <c r="DH14" s="3">
        <v>31</v>
      </c>
      <c r="DI14" s="3">
        <v>0</v>
      </c>
      <c r="DJ14" s="3">
        <v>0</v>
      </c>
      <c r="DK14" s="7">
        <f t="shared" si="60"/>
        <v>1</v>
      </c>
      <c r="DL14" s="8">
        <f t="shared" si="61"/>
        <v>116</v>
      </c>
      <c r="DM14" s="3">
        <v>4</v>
      </c>
      <c r="DN14" s="14"/>
      <c r="DO14" s="15"/>
      <c r="DP14" s="3">
        <v>124</v>
      </c>
      <c r="DQ14" s="3">
        <v>35</v>
      </c>
      <c r="DR14" s="3">
        <v>0</v>
      </c>
      <c r="DS14" s="3">
        <v>0</v>
      </c>
      <c r="DT14" s="7">
        <f t="shared" si="62"/>
        <v>1</v>
      </c>
      <c r="DU14" s="8">
        <f t="shared" si="63"/>
        <v>124</v>
      </c>
      <c r="DV14" s="3">
        <v>4</v>
      </c>
      <c r="DW14" s="14"/>
      <c r="DX14" s="15"/>
      <c r="DY14" s="3">
        <v>120</v>
      </c>
      <c r="DZ14" s="3">
        <v>35</v>
      </c>
      <c r="EA14" s="3">
        <v>0</v>
      </c>
      <c r="EB14" s="3">
        <v>0</v>
      </c>
      <c r="EC14" s="7">
        <f t="shared" si="64"/>
        <v>1</v>
      </c>
      <c r="ED14" s="8">
        <f t="shared" si="65"/>
        <v>120</v>
      </c>
      <c r="EE14" s="3">
        <v>4</v>
      </c>
      <c r="EF14" s="14"/>
      <c r="EG14" s="15"/>
      <c r="EH14" s="3">
        <v>117</v>
      </c>
      <c r="EI14" s="3">
        <v>30</v>
      </c>
      <c r="EJ14" s="3">
        <v>0</v>
      </c>
      <c r="EK14" s="3">
        <v>0</v>
      </c>
      <c r="EL14" s="7">
        <f t="shared" si="66"/>
        <v>1</v>
      </c>
      <c r="EM14" s="8">
        <f t="shared" si="67"/>
        <v>117</v>
      </c>
      <c r="EN14" s="3">
        <v>4</v>
      </c>
      <c r="EO14" s="14"/>
      <c r="EP14" s="15"/>
      <c r="EQ14" s="3">
        <v>139</v>
      </c>
      <c r="ER14" s="3">
        <v>35</v>
      </c>
      <c r="ES14" s="3">
        <v>0</v>
      </c>
      <c r="ET14" s="3">
        <v>1</v>
      </c>
      <c r="EU14" s="7">
        <f t="shared" si="68"/>
        <v>0.97222222222222221</v>
      </c>
      <c r="EV14" s="8">
        <f t="shared" si="69"/>
        <v>135.13888888888889</v>
      </c>
      <c r="EW14" s="3">
        <v>4</v>
      </c>
    </row>
    <row r="15" spans="1:153" s="16" customFormat="1">
      <c r="A15" s="14"/>
      <c r="B15" s="15"/>
      <c r="C15" s="3">
        <v>139</v>
      </c>
      <c r="D15" s="3">
        <v>37</v>
      </c>
      <c r="E15" s="3">
        <v>0</v>
      </c>
      <c r="F15" s="3">
        <v>1</v>
      </c>
      <c r="G15" s="7">
        <f t="shared" si="36"/>
        <v>0.97368421052631582</v>
      </c>
      <c r="H15" s="8">
        <f t="shared" si="37"/>
        <v>135.34210526315789</v>
      </c>
      <c r="I15" s="3">
        <v>5</v>
      </c>
      <c r="J15" s="14"/>
      <c r="K15" s="15"/>
      <c r="L15" s="3">
        <v>119</v>
      </c>
      <c r="M15" s="3">
        <v>35</v>
      </c>
      <c r="N15" s="3">
        <v>0</v>
      </c>
      <c r="O15" s="3">
        <v>1</v>
      </c>
      <c r="P15" s="7">
        <f t="shared" si="38"/>
        <v>0.97222222222222221</v>
      </c>
      <c r="Q15" s="8">
        <f t="shared" si="39"/>
        <v>115.69444444444444</v>
      </c>
      <c r="R15" s="3">
        <v>5</v>
      </c>
      <c r="S15" s="14"/>
      <c r="T15" s="15"/>
      <c r="U15" s="3">
        <v>114</v>
      </c>
      <c r="V15" s="3">
        <v>32</v>
      </c>
      <c r="W15" s="3">
        <v>0</v>
      </c>
      <c r="X15" s="3">
        <v>1</v>
      </c>
      <c r="Y15" s="7">
        <f t="shared" si="40"/>
        <v>0.96969696969696972</v>
      </c>
      <c r="Z15" s="8">
        <f t="shared" si="41"/>
        <v>110.54545454545455</v>
      </c>
      <c r="AA15" s="3">
        <v>5</v>
      </c>
      <c r="AB15" s="14"/>
      <c r="AC15" s="15"/>
      <c r="AD15" s="3">
        <v>166</v>
      </c>
      <c r="AE15" s="3">
        <v>40</v>
      </c>
      <c r="AF15" s="3">
        <v>0</v>
      </c>
      <c r="AG15" s="3">
        <v>4</v>
      </c>
      <c r="AH15" s="7">
        <f t="shared" si="42"/>
        <v>0.90909090909090906</v>
      </c>
      <c r="AI15" s="8">
        <f t="shared" si="43"/>
        <v>150.90909090909091</v>
      </c>
      <c r="AJ15" s="3">
        <v>5</v>
      </c>
      <c r="AK15" s="14"/>
      <c r="AL15" s="15"/>
      <c r="AM15" s="3">
        <v>134</v>
      </c>
      <c r="AN15" s="3">
        <v>57</v>
      </c>
      <c r="AO15" s="3">
        <v>0</v>
      </c>
      <c r="AP15" s="3">
        <v>5</v>
      </c>
      <c r="AQ15" s="7">
        <f t="shared" si="44"/>
        <v>0.91935483870967738</v>
      </c>
      <c r="AR15" s="8">
        <f t="shared" si="45"/>
        <v>123.19354838709677</v>
      </c>
      <c r="AS15" s="3">
        <v>5</v>
      </c>
      <c r="AT15" s="14"/>
      <c r="AU15" s="15"/>
      <c r="AV15" s="3">
        <v>97</v>
      </c>
      <c r="AW15" s="3">
        <v>25</v>
      </c>
      <c r="AX15" s="3">
        <v>0</v>
      </c>
      <c r="AY15" s="3">
        <v>0</v>
      </c>
      <c r="AZ15" s="7">
        <f t="shared" si="46"/>
        <v>1</v>
      </c>
      <c r="BA15" s="8">
        <f t="shared" si="47"/>
        <v>97</v>
      </c>
      <c r="BB15" s="3">
        <v>5</v>
      </c>
      <c r="BC15" s="14"/>
      <c r="BD15" s="15"/>
      <c r="BE15" s="3">
        <v>118</v>
      </c>
      <c r="BF15" s="3">
        <v>31</v>
      </c>
      <c r="BG15" s="3">
        <v>0</v>
      </c>
      <c r="BH15" s="3">
        <v>0</v>
      </c>
      <c r="BI15" s="7">
        <f t="shared" si="48"/>
        <v>1</v>
      </c>
      <c r="BJ15" s="8">
        <f t="shared" si="49"/>
        <v>118</v>
      </c>
      <c r="BK15" s="3">
        <v>5</v>
      </c>
      <c r="BL15" s="14"/>
      <c r="BM15" s="15"/>
      <c r="BN15" s="3">
        <v>109</v>
      </c>
      <c r="BO15" s="3">
        <v>25</v>
      </c>
      <c r="BP15" s="3">
        <v>0</v>
      </c>
      <c r="BQ15" s="3">
        <v>1</v>
      </c>
      <c r="BR15" s="7">
        <f t="shared" si="50"/>
        <v>0.96153846153846156</v>
      </c>
      <c r="BS15" s="8">
        <f t="shared" si="51"/>
        <v>104.80769230769231</v>
      </c>
      <c r="BT15" s="3">
        <v>5</v>
      </c>
      <c r="BU15" s="14"/>
      <c r="BV15" s="15"/>
      <c r="BW15" s="3">
        <v>125</v>
      </c>
      <c r="BX15" s="3">
        <v>39</v>
      </c>
      <c r="BY15" s="3">
        <v>0</v>
      </c>
      <c r="BZ15" s="3">
        <v>1</v>
      </c>
      <c r="CA15" s="7">
        <f t="shared" si="52"/>
        <v>0.97499999999999998</v>
      </c>
      <c r="CB15" s="8">
        <f t="shared" si="53"/>
        <v>121.875</v>
      </c>
      <c r="CC15" s="3">
        <v>5</v>
      </c>
      <c r="CD15" s="14"/>
      <c r="CE15" s="15"/>
      <c r="CF15" s="3">
        <v>117</v>
      </c>
      <c r="CG15" s="3">
        <v>20</v>
      </c>
      <c r="CH15" s="3">
        <v>0</v>
      </c>
      <c r="CI15" s="3">
        <v>2</v>
      </c>
      <c r="CJ15" s="7">
        <f t="shared" si="54"/>
        <v>0.90909090909090906</v>
      </c>
      <c r="CK15" s="8">
        <f t="shared" si="55"/>
        <v>106.36363636363636</v>
      </c>
      <c r="CL15" s="3">
        <v>5</v>
      </c>
      <c r="CM15" s="14"/>
      <c r="CN15" s="15"/>
      <c r="CO15" s="3">
        <v>109</v>
      </c>
      <c r="CP15" s="3">
        <v>30</v>
      </c>
      <c r="CQ15" s="3">
        <v>0</v>
      </c>
      <c r="CR15" s="3">
        <v>0</v>
      </c>
      <c r="CS15" s="7">
        <f t="shared" si="56"/>
        <v>1</v>
      </c>
      <c r="CT15" s="8">
        <f t="shared" si="57"/>
        <v>109</v>
      </c>
      <c r="CU15" s="3">
        <v>5</v>
      </c>
      <c r="CV15" s="14"/>
      <c r="CW15" s="15"/>
      <c r="CX15" s="3">
        <v>165</v>
      </c>
      <c r="CY15" s="3">
        <v>47</v>
      </c>
      <c r="CZ15" s="3">
        <v>0</v>
      </c>
      <c r="DA15" s="3">
        <v>0</v>
      </c>
      <c r="DB15" s="7">
        <f t="shared" si="58"/>
        <v>1</v>
      </c>
      <c r="DC15" s="8">
        <f t="shared" si="59"/>
        <v>165</v>
      </c>
      <c r="DD15" s="3">
        <v>5</v>
      </c>
      <c r="DE15" s="14"/>
      <c r="DF15" s="15"/>
      <c r="DG15" s="3">
        <v>114</v>
      </c>
      <c r="DH15" s="3">
        <v>25</v>
      </c>
      <c r="DI15" s="3">
        <v>0</v>
      </c>
      <c r="DJ15" s="3">
        <v>0</v>
      </c>
      <c r="DK15" s="7">
        <f t="shared" si="60"/>
        <v>1</v>
      </c>
      <c r="DL15" s="8">
        <f t="shared" si="61"/>
        <v>114</v>
      </c>
      <c r="DM15" s="3">
        <v>5</v>
      </c>
      <c r="DN15" s="14"/>
      <c r="DO15" s="15"/>
      <c r="DP15" s="3">
        <v>117</v>
      </c>
      <c r="DQ15" s="3">
        <v>29</v>
      </c>
      <c r="DR15" s="3">
        <v>0</v>
      </c>
      <c r="DS15" s="3">
        <v>3</v>
      </c>
      <c r="DT15" s="7">
        <f t="shared" si="62"/>
        <v>0.90625</v>
      </c>
      <c r="DU15" s="8">
        <f t="shared" si="63"/>
        <v>106.03125</v>
      </c>
      <c r="DV15" s="3">
        <v>5</v>
      </c>
      <c r="DW15" s="14"/>
      <c r="DX15" s="15"/>
      <c r="DY15" s="3">
        <v>118</v>
      </c>
      <c r="DZ15" s="3">
        <v>30</v>
      </c>
      <c r="EA15" s="3">
        <v>0</v>
      </c>
      <c r="EB15" s="3">
        <v>2</v>
      </c>
      <c r="EC15" s="7">
        <f t="shared" si="64"/>
        <v>0.9375</v>
      </c>
      <c r="ED15" s="8">
        <f t="shared" si="65"/>
        <v>110.625</v>
      </c>
      <c r="EE15" s="3">
        <v>5</v>
      </c>
      <c r="EF15" s="14"/>
      <c r="EG15" s="15"/>
      <c r="EH15" s="3">
        <v>109</v>
      </c>
      <c r="EI15" s="3">
        <v>22</v>
      </c>
      <c r="EJ15" s="3">
        <v>0</v>
      </c>
      <c r="EK15" s="3">
        <v>0</v>
      </c>
      <c r="EL15" s="7">
        <f t="shared" si="66"/>
        <v>1</v>
      </c>
      <c r="EM15" s="8">
        <f t="shared" si="67"/>
        <v>109</v>
      </c>
      <c r="EN15" s="3">
        <v>5</v>
      </c>
      <c r="EO15" s="14"/>
      <c r="EP15" s="15"/>
      <c r="EQ15" s="3">
        <v>130</v>
      </c>
      <c r="ER15" s="3">
        <v>36</v>
      </c>
      <c r="ES15" s="3">
        <v>0</v>
      </c>
      <c r="ET15" s="3">
        <v>0</v>
      </c>
      <c r="EU15" s="7">
        <f t="shared" si="68"/>
        <v>1</v>
      </c>
      <c r="EV15" s="8">
        <f t="shared" si="69"/>
        <v>130</v>
      </c>
      <c r="EW15" s="3">
        <v>5</v>
      </c>
    </row>
    <row r="16" spans="1:153" s="16" customFormat="1">
      <c r="A16" s="28"/>
      <c r="B16" s="29" t="s">
        <v>14</v>
      </c>
      <c r="C16" s="17">
        <f>AVERAGE(C5:C9)</f>
        <v>94.4</v>
      </c>
      <c r="D16" s="17">
        <f t="shared" ref="D16:H16" si="70">AVERAGE(D5:D9)</f>
        <v>15.4</v>
      </c>
      <c r="E16" s="17">
        <f t="shared" si="70"/>
        <v>1</v>
      </c>
      <c r="F16" s="17">
        <f t="shared" si="70"/>
        <v>0.8</v>
      </c>
      <c r="G16" s="17">
        <f t="shared" si="70"/>
        <v>0.8888305322128851</v>
      </c>
      <c r="H16" s="17">
        <f t="shared" si="70"/>
        <v>83.6891456582633</v>
      </c>
      <c r="I16" s="17"/>
      <c r="J16" s="28"/>
      <c r="K16" s="29" t="s">
        <v>14</v>
      </c>
      <c r="L16" s="17">
        <f>AVERAGE(L5:L9)</f>
        <v>86.6</v>
      </c>
      <c r="M16" s="17">
        <f t="shared" ref="M16:Q16" si="71">AVERAGE(M5:M9)</f>
        <v>14.6</v>
      </c>
      <c r="N16" s="17">
        <f t="shared" si="71"/>
        <v>0</v>
      </c>
      <c r="O16" s="17">
        <f t="shared" si="71"/>
        <v>0.8</v>
      </c>
      <c r="P16" s="17">
        <f t="shared" si="71"/>
        <v>0.95419913419913427</v>
      </c>
      <c r="Q16" s="17">
        <f t="shared" si="71"/>
        <v>82.66891774891775</v>
      </c>
      <c r="R16" s="17"/>
      <c r="S16" s="28"/>
      <c r="T16" s="29" t="s">
        <v>14</v>
      </c>
      <c r="U16" s="17">
        <f>AVERAGE(U5:U9)</f>
        <v>112.8</v>
      </c>
      <c r="V16" s="17">
        <f t="shared" ref="V16:Z16" si="72">AVERAGE(V5:V9)</f>
        <v>32</v>
      </c>
      <c r="W16" s="17">
        <f t="shared" si="72"/>
        <v>0</v>
      </c>
      <c r="X16" s="17">
        <f t="shared" si="72"/>
        <v>1.8</v>
      </c>
      <c r="Y16" s="17">
        <f t="shared" si="72"/>
        <v>0.93655738975432068</v>
      </c>
      <c r="Z16" s="17">
        <f t="shared" si="72"/>
        <v>105.85900953266682</v>
      </c>
      <c r="AA16" s="17"/>
      <c r="AB16" s="28"/>
      <c r="AC16" s="29" t="s">
        <v>14</v>
      </c>
      <c r="AD16" s="17">
        <f>AVERAGE(AD5:AD9)</f>
        <v>159.4</v>
      </c>
      <c r="AE16" s="17">
        <f t="shared" ref="AE16:AI16" si="73">AVERAGE(AE5:AE9)</f>
        <v>48.6</v>
      </c>
      <c r="AF16" s="17">
        <f t="shared" si="73"/>
        <v>0</v>
      </c>
      <c r="AG16" s="17">
        <f t="shared" si="73"/>
        <v>4.4000000000000004</v>
      </c>
      <c r="AH16" s="17">
        <f t="shared" si="73"/>
        <v>0.91857520863537956</v>
      </c>
      <c r="AI16" s="17">
        <f t="shared" si="73"/>
        <v>146.45733674997163</v>
      </c>
      <c r="AJ16" s="17"/>
      <c r="AK16" s="28"/>
      <c r="AL16" s="29" t="s">
        <v>14</v>
      </c>
      <c r="AM16" s="17">
        <f>AVERAGE(AM5:AM9)</f>
        <v>119.6</v>
      </c>
      <c r="AN16" s="17">
        <f t="shared" ref="AN16:AR16" si="74">AVERAGE(AN5:AN9)</f>
        <v>30</v>
      </c>
      <c r="AO16" s="17">
        <f t="shared" si="74"/>
        <v>0.2</v>
      </c>
      <c r="AP16" s="17">
        <f t="shared" si="74"/>
        <v>1.8</v>
      </c>
      <c r="AQ16" s="17">
        <f t="shared" si="74"/>
        <v>0.93625505757858696</v>
      </c>
      <c r="AR16" s="17">
        <f t="shared" si="74"/>
        <v>111.92030812324928</v>
      </c>
      <c r="AS16" s="17"/>
      <c r="AT16" s="28"/>
      <c r="AU16" s="29" t="s">
        <v>14</v>
      </c>
      <c r="AV16" s="17">
        <f>AVERAGE(AV5:AV9)</f>
        <v>76</v>
      </c>
      <c r="AW16" s="17">
        <f t="shared" ref="AW16:BA16" si="75">AVERAGE(AW5:AW9)</f>
        <v>18.2</v>
      </c>
      <c r="AX16" s="17">
        <f t="shared" si="75"/>
        <v>0</v>
      </c>
      <c r="AY16" s="17">
        <f t="shared" si="75"/>
        <v>2.6</v>
      </c>
      <c r="AZ16" s="17">
        <f t="shared" si="75"/>
        <v>0.87805364861428925</v>
      </c>
      <c r="BA16" s="17">
        <f t="shared" si="75"/>
        <v>66.007490465293671</v>
      </c>
      <c r="BB16" s="17"/>
      <c r="BC16" s="28"/>
      <c r="BD16" s="29" t="s">
        <v>14</v>
      </c>
      <c r="BE16" s="17">
        <f>AVERAGE(BE5:BE9)</f>
        <v>111.2</v>
      </c>
      <c r="BF16" s="17">
        <f t="shared" ref="BF16:BJ16" si="76">AVERAGE(BF5:BF9)</f>
        <v>29.6</v>
      </c>
      <c r="BG16" s="17">
        <f t="shared" si="76"/>
        <v>0.2</v>
      </c>
      <c r="BH16" s="17">
        <f t="shared" si="76"/>
        <v>2.6</v>
      </c>
      <c r="BI16" s="17">
        <f t="shared" si="76"/>
        <v>0.91638821737456622</v>
      </c>
      <c r="BJ16" s="17">
        <f t="shared" si="76"/>
        <v>101.78688120054805</v>
      </c>
      <c r="BK16" s="17"/>
      <c r="BL16" s="28"/>
      <c r="BM16" s="29" t="s">
        <v>14</v>
      </c>
      <c r="BN16" s="17">
        <f>AVERAGE(BN5:BN9)</f>
        <v>84.8</v>
      </c>
      <c r="BO16" s="17">
        <f t="shared" ref="BO16:BS16" si="77">AVERAGE(BO5:BO9)</f>
        <v>20.8</v>
      </c>
      <c r="BP16" s="17">
        <f t="shared" si="77"/>
        <v>0.2</v>
      </c>
      <c r="BQ16" s="17">
        <f t="shared" si="77"/>
        <v>0.4</v>
      </c>
      <c r="BR16" s="17">
        <f t="shared" si="77"/>
        <v>0.97088888888888891</v>
      </c>
      <c r="BS16" s="17">
        <f t="shared" si="77"/>
        <v>82.473555555555549</v>
      </c>
      <c r="BT16" s="17"/>
      <c r="BU16" s="28"/>
      <c r="BV16" s="29" t="s">
        <v>14</v>
      </c>
      <c r="BW16" s="17">
        <f>AVERAGE(BW5:BW9)</f>
        <v>104.2</v>
      </c>
      <c r="BX16" s="17">
        <f t="shared" ref="BX16:CB16" si="78">AVERAGE(BX5:BX9)</f>
        <v>29.8</v>
      </c>
      <c r="BY16" s="17">
        <f t="shared" si="78"/>
        <v>0</v>
      </c>
      <c r="BZ16" s="17">
        <f t="shared" si="78"/>
        <v>0.8</v>
      </c>
      <c r="CA16" s="17">
        <f t="shared" si="78"/>
        <v>0.97260045969723397</v>
      </c>
      <c r="CB16" s="17">
        <f t="shared" si="78"/>
        <v>101.22136799556155</v>
      </c>
      <c r="CC16" s="17"/>
      <c r="CD16" s="28"/>
      <c r="CE16" s="29" t="s">
        <v>14</v>
      </c>
      <c r="CF16" s="17">
        <f>AVERAGE(CF5:CF9)</f>
        <v>70.599999999999994</v>
      </c>
      <c r="CG16" s="17">
        <f t="shared" ref="CG16:CK16" si="79">AVERAGE(CG5:CG9)</f>
        <v>16.600000000000001</v>
      </c>
      <c r="CH16" s="17">
        <f t="shared" si="79"/>
        <v>0</v>
      </c>
      <c r="CI16" s="17">
        <f t="shared" si="79"/>
        <v>2.2000000000000002</v>
      </c>
      <c r="CJ16" s="17">
        <f t="shared" si="79"/>
        <v>0.89825174825174836</v>
      </c>
      <c r="CK16" s="17">
        <f t="shared" si="79"/>
        <v>62.794405594405603</v>
      </c>
      <c r="CL16" s="17"/>
      <c r="CM16" s="28"/>
      <c r="CN16" s="29" t="s">
        <v>14</v>
      </c>
      <c r="CO16" s="17">
        <f>AVERAGE(CO5:CO9)</f>
        <v>72</v>
      </c>
      <c r="CP16" s="17">
        <f t="shared" ref="CP16:CT16" si="80">AVERAGE(CP5:CP9)</f>
        <v>18.399999999999999</v>
      </c>
      <c r="CQ16" s="17">
        <f t="shared" si="80"/>
        <v>0</v>
      </c>
      <c r="CR16" s="17">
        <f t="shared" si="80"/>
        <v>1.2</v>
      </c>
      <c r="CS16" s="17">
        <f t="shared" si="80"/>
        <v>0.92976190476190479</v>
      </c>
      <c r="CT16" s="17">
        <f t="shared" si="80"/>
        <v>66.328571428571422</v>
      </c>
      <c r="CU16" s="17"/>
      <c r="CV16" s="28"/>
      <c r="CW16" s="29" t="s">
        <v>14</v>
      </c>
      <c r="CX16" s="17">
        <f>AVERAGE(CX5:CX9)</f>
        <v>157.4</v>
      </c>
      <c r="CY16" s="17">
        <f t="shared" ref="CY16:DC16" si="81">AVERAGE(CY5:CY9)</f>
        <v>44</v>
      </c>
      <c r="CZ16" s="17">
        <f t="shared" si="81"/>
        <v>0</v>
      </c>
      <c r="DA16" s="17">
        <f t="shared" si="81"/>
        <v>0</v>
      </c>
      <c r="DB16" s="17">
        <f t="shared" si="81"/>
        <v>1</v>
      </c>
      <c r="DC16" s="17">
        <f t="shared" si="81"/>
        <v>157.4</v>
      </c>
      <c r="DD16" s="17"/>
      <c r="DE16" s="28"/>
      <c r="DF16" s="29" t="s">
        <v>14</v>
      </c>
      <c r="DG16" s="17">
        <f>AVERAGE(DG5:DG9)</f>
        <v>73.8</v>
      </c>
      <c r="DH16" s="17">
        <f t="shared" ref="DH16:DL16" si="82">AVERAGE(DH5:DH9)</f>
        <v>14.6</v>
      </c>
      <c r="DI16" s="17">
        <f t="shared" si="82"/>
        <v>0</v>
      </c>
      <c r="DJ16" s="17">
        <f t="shared" si="82"/>
        <v>0.6</v>
      </c>
      <c r="DK16" s="17">
        <f t="shared" si="82"/>
        <v>0.94894957983193284</v>
      </c>
      <c r="DL16" s="17">
        <f t="shared" si="82"/>
        <v>69.950210084033614</v>
      </c>
      <c r="DM16" s="17"/>
      <c r="DN16" s="28"/>
      <c r="DO16" s="29" t="s">
        <v>14</v>
      </c>
      <c r="DP16" s="17">
        <f>AVERAGE(DP5:DP9)</f>
        <v>107</v>
      </c>
      <c r="DQ16" s="17">
        <f t="shared" ref="DQ16:DU16" si="83">AVERAGE(DQ5:DQ9)</f>
        <v>24.6</v>
      </c>
      <c r="DR16" s="17">
        <f t="shared" si="83"/>
        <v>0</v>
      </c>
      <c r="DS16" s="17">
        <f t="shared" si="83"/>
        <v>4.4000000000000004</v>
      </c>
      <c r="DT16" s="17">
        <f t="shared" si="83"/>
        <v>0.85292190297752024</v>
      </c>
      <c r="DU16" s="17">
        <f t="shared" si="83"/>
        <v>91.297788571648425</v>
      </c>
      <c r="DV16" s="17"/>
      <c r="DW16" s="28"/>
      <c r="DX16" s="29" t="s">
        <v>14</v>
      </c>
      <c r="DY16" s="17">
        <f>AVERAGE(DY5:DY9)</f>
        <v>55.2</v>
      </c>
      <c r="DZ16" s="17">
        <f t="shared" ref="DZ16:ED16" si="84">AVERAGE(DZ5:DZ9)</f>
        <v>13.2</v>
      </c>
      <c r="EA16" s="17">
        <f t="shared" si="84"/>
        <v>0</v>
      </c>
      <c r="EB16" s="17">
        <f t="shared" si="84"/>
        <v>0.4</v>
      </c>
      <c r="EC16" s="17">
        <f t="shared" si="84"/>
        <v>0.9764705882352942</v>
      </c>
      <c r="ED16" s="17">
        <f t="shared" si="84"/>
        <v>53.882352941176464</v>
      </c>
      <c r="EE16" s="17"/>
      <c r="EF16" s="28"/>
      <c r="EG16" s="29" t="s">
        <v>14</v>
      </c>
      <c r="EH16" s="17">
        <f>AVERAGE(EH5:EH9)</f>
        <v>77.599999999999994</v>
      </c>
      <c r="EI16" s="17">
        <f t="shared" ref="EI16:EM16" si="85">AVERAGE(EI5:EI9)</f>
        <v>21.6</v>
      </c>
      <c r="EJ16" s="17">
        <f t="shared" si="85"/>
        <v>0</v>
      </c>
      <c r="EK16" s="17">
        <f t="shared" si="85"/>
        <v>1.2</v>
      </c>
      <c r="EL16" s="17">
        <f t="shared" si="85"/>
        <v>0.94613756613756617</v>
      </c>
      <c r="EM16" s="17">
        <f t="shared" si="85"/>
        <v>73.532063492063486</v>
      </c>
      <c r="EN16" s="17"/>
      <c r="EO16" s="28"/>
      <c r="EP16" s="29" t="s">
        <v>14</v>
      </c>
      <c r="EQ16" s="17">
        <f>AVERAGE(EQ5:EQ9)</f>
        <v>112</v>
      </c>
      <c r="ER16" s="17">
        <f t="shared" ref="ER16:EV16" si="86">AVERAGE(ER5:ER9)</f>
        <v>29.4</v>
      </c>
      <c r="ES16" s="17">
        <f t="shared" si="86"/>
        <v>0</v>
      </c>
      <c r="ET16" s="17">
        <f t="shared" si="86"/>
        <v>1</v>
      </c>
      <c r="EU16" s="17">
        <f t="shared" si="86"/>
        <v>0.96390628978864279</v>
      </c>
      <c r="EV16" s="17">
        <f t="shared" si="86"/>
        <v>108.18477209065445</v>
      </c>
      <c r="EW16" s="17"/>
    </row>
    <row r="17" spans="1:264" s="16" customFormat="1">
      <c r="A17" s="28"/>
      <c r="B17" s="29" t="s">
        <v>15</v>
      </c>
      <c r="C17" s="17">
        <f>AVERAGE(C11:C15)</f>
        <v>124.2</v>
      </c>
      <c r="D17" s="17">
        <f t="shared" ref="D17:H17" si="87">AVERAGE(D11:D15)</f>
        <v>26</v>
      </c>
      <c r="E17" s="17">
        <f t="shared" si="87"/>
        <v>0</v>
      </c>
      <c r="F17" s="17">
        <f t="shared" si="87"/>
        <v>1.6</v>
      </c>
      <c r="G17" s="17">
        <f t="shared" si="87"/>
        <v>0.93568922305764402</v>
      </c>
      <c r="H17" s="17">
        <f t="shared" si="87"/>
        <v>116.89318295739346</v>
      </c>
      <c r="I17" s="17"/>
      <c r="J17" s="28"/>
      <c r="K17" s="29" t="s">
        <v>15</v>
      </c>
      <c r="L17" s="17">
        <f>AVERAGE(L11:L15)</f>
        <v>120.2</v>
      </c>
      <c r="M17" s="17">
        <f t="shared" ref="M17:Q17" si="88">AVERAGE(M11:M15)</f>
        <v>30.8</v>
      </c>
      <c r="N17" s="17">
        <f t="shared" si="88"/>
        <v>0</v>
      </c>
      <c r="O17" s="17">
        <f t="shared" si="88"/>
        <v>0.6</v>
      </c>
      <c r="P17" s="17">
        <f t="shared" si="88"/>
        <v>0.98277777777777775</v>
      </c>
      <c r="Q17" s="17">
        <f t="shared" si="88"/>
        <v>118.13222222222223</v>
      </c>
      <c r="R17" s="17"/>
      <c r="S17" s="28"/>
      <c r="T17" s="29" t="s">
        <v>15</v>
      </c>
      <c r="U17" s="17">
        <f>AVERAGE(U11:U15)</f>
        <v>124.2</v>
      </c>
      <c r="V17" s="17">
        <f t="shared" ref="V17:Z17" si="89">AVERAGE(V11:V15)</f>
        <v>28.4</v>
      </c>
      <c r="W17" s="17">
        <f t="shared" si="89"/>
        <v>0</v>
      </c>
      <c r="X17" s="17">
        <f t="shared" si="89"/>
        <v>0.8</v>
      </c>
      <c r="Y17" s="17">
        <f t="shared" si="89"/>
        <v>0.97679653679653666</v>
      </c>
      <c r="Z17" s="17">
        <f t="shared" si="89"/>
        <v>121.7090909090909</v>
      </c>
      <c r="AA17" s="17"/>
      <c r="AB17" s="28"/>
      <c r="AC17" s="29" t="s">
        <v>15</v>
      </c>
      <c r="AD17" s="17">
        <f>AVERAGE(AD11:AD15)</f>
        <v>177.4</v>
      </c>
      <c r="AE17" s="17">
        <f t="shared" ref="AE17:AI17" si="90">AVERAGE(AE11:AE15)</f>
        <v>44.2</v>
      </c>
      <c r="AF17" s="17">
        <f t="shared" si="90"/>
        <v>0.2</v>
      </c>
      <c r="AG17" s="17">
        <f t="shared" si="90"/>
        <v>2.8</v>
      </c>
      <c r="AH17" s="17">
        <f t="shared" si="90"/>
        <v>0.93502914741471488</v>
      </c>
      <c r="AI17" s="17">
        <f t="shared" si="90"/>
        <v>165.95482717212474</v>
      </c>
      <c r="AJ17" s="17"/>
      <c r="AK17" s="28"/>
      <c r="AL17" s="29" t="s">
        <v>15</v>
      </c>
      <c r="AM17" s="17">
        <f>AVERAGE(AM11:AM15)</f>
        <v>135.4</v>
      </c>
      <c r="AN17" s="17">
        <f t="shared" ref="AN17:AR17" si="91">AVERAGE(AN11:AN15)</f>
        <v>39</v>
      </c>
      <c r="AO17" s="17">
        <f t="shared" si="91"/>
        <v>0</v>
      </c>
      <c r="AP17" s="17">
        <f t="shared" si="91"/>
        <v>1.6</v>
      </c>
      <c r="AQ17" s="17">
        <f t="shared" si="91"/>
        <v>0.96676559249702532</v>
      </c>
      <c r="AR17" s="17">
        <f t="shared" si="91"/>
        <v>130.90336595137796</v>
      </c>
      <c r="AS17" s="17"/>
      <c r="AT17" s="28"/>
      <c r="AU17" s="29" t="s">
        <v>15</v>
      </c>
      <c r="AV17" s="17">
        <f>AVERAGE(AV11:AV15)</f>
        <v>121.4</v>
      </c>
      <c r="AW17" s="17">
        <f t="shared" ref="AW17:BA17" si="92">AVERAGE(AW11:AW15)</f>
        <v>27.6</v>
      </c>
      <c r="AX17" s="17">
        <f t="shared" si="92"/>
        <v>0</v>
      </c>
      <c r="AY17" s="17">
        <f t="shared" si="92"/>
        <v>0.4</v>
      </c>
      <c r="AZ17" s="17">
        <f t="shared" si="92"/>
        <v>0.98593939393939389</v>
      </c>
      <c r="BA17" s="17">
        <f t="shared" si="92"/>
        <v>119.47999999999999</v>
      </c>
      <c r="BB17" s="17"/>
      <c r="BC17" s="28"/>
      <c r="BD17" s="29" t="s">
        <v>15</v>
      </c>
      <c r="BE17" s="17">
        <f>AVERAGE(BE11:BE15)</f>
        <v>132</v>
      </c>
      <c r="BF17" s="17">
        <f t="shared" ref="BF17:BJ17" si="93">AVERAGE(BF11:BF15)</f>
        <v>32.200000000000003</v>
      </c>
      <c r="BG17" s="17">
        <f t="shared" si="93"/>
        <v>0</v>
      </c>
      <c r="BH17" s="17">
        <f t="shared" si="93"/>
        <v>0.4</v>
      </c>
      <c r="BI17" s="17">
        <f t="shared" si="93"/>
        <v>0.98853398853398855</v>
      </c>
      <c r="BJ17" s="17">
        <f t="shared" si="93"/>
        <v>130.50597870597872</v>
      </c>
      <c r="BK17" s="17"/>
      <c r="BL17" s="28"/>
      <c r="BM17" s="29" t="s">
        <v>15</v>
      </c>
      <c r="BN17" s="17">
        <f>AVERAGE(BN11:BN15)</f>
        <v>122.6</v>
      </c>
      <c r="BO17" s="17">
        <f t="shared" ref="BO17:BS17" si="94">AVERAGE(BO11:BO15)</f>
        <v>24.8</v>
      </c>
      <c r="BP17" s="17">
        <f t="shared" si="94"/>
        <v>0.2</v>
      </c>
      <c r="BQ17" s="17">
        <f t="shared" si="94"/>
        <v>0.6</v>
      </c>
      <c r="BR17" s="17">
        <f t="shared" si="94"/>
        <v>0.96694537346711251</v>
      </c>
      <c r="BS17" s="17">
        <f t="shared" si="94"/>
        <v>118.65646599777035</v>
      </c>
      <c r="BT17" s="17"/>
      <c r="BU17" s="28"/>
      <c r="BV17" s="29" t="s">
        <v>15</v>
      </c>
      <c r="BW17" s="17">
        <f>AVERAGE(BW11:BW15)</f>
        <v>125.4</v>
      </c>
      <c r="BX17" s="17">
        <f t="shared" ref="BX17:CB17" si="95">AVERAGE(BX11:BX15)</f>
        <v>32.799999999999997</v>
      </c>
      <c r="BY17" s="17">
        <f t="shared" si="95"/>
        <v>0</v>
      </c>
      <c r="BZ17" s="17">
        <f t="shared" si="95"/>
        <v>0.4</v>
      </c>
      <c r="CA17" s="17">
        <f t="shared" si="95"/>
        <v>0.98810344827586205</v>
      </c>
      <c r="CB17" s="17">
        <f t="shared" si="95"/>
        <v>123.86465517241379</v>
      </c>
      <c r="CC17" s="17"/>
      <c r="CD17" s="28"/>
      <c r="CE17" s="29" t="s">
        <v>15</v>
      </c>
      <c r="CF17" s="17">
        <f>AVERAGE(CF11:CF15)</f>
        <v>121.2</v>
      </c>
      <c r="CG17" s="17">
        <f t="shared" ref="CG17:CK17" si="96">AVERAGE(CG11:CG15)</f>
        <v>27.4</v>
      </c>
      <c r="CH17" s="17">
        <f t="shared" si="96"/>
        <v>0</v>
      </c>
      <c r="CI17" s="17">
        <f t="shared" si="96"/>
        <v>0.8</v>
      </c>
      <c r="CJ17" s="17">
        <f t="shared" si="96"/>
        <v>0.96687252964426873</v>
      </c>
      <c r="CK17" s="17">
        <f t="shared" si="96"/>
        <v>117.25696640316205</v>
      </c>
      <c r="CL17" s="17"/>
      <c r="CM17" s="28"/>
      <c r="CN17" s="29" t="s">
        <v>15</v>
      </c>
      <c r="CO17" s="17">
        <f>AVERAGE(CO11:CO15)</f>
        <v>120.2</v>
      </c>
      <c r="CP17" s="17">
        <f t="shared" ref="CP17:CT17" si="97">AVERAGE(CP11:CP15)</f>
        <v>25.2</v>
      </c>
      <c r="CQ17" s="17">
        <f t="shared" si="97"/>
        <v>0</v>
      </c>
      <c r="CR17" s="17">
        <f t="shared" si="97"/>
        <v>0.2</v>
      </c>
      <c r="CS17" s="17">
        <f t="shared" si="97"/>
        <v>0.99230769230769234</v>
      </c>
      <c r="CT17" s="17">
        <f t="shared" si="97"/>
        <v>119.29230769230769</v>
      </c>
      <c r="CU17" s="17"/>
      <c r="CV17" s="28"/>
      <c r="CW17" s="29" t="s">
        <v>15</v>
      </c>
      <c r="CX17" s="17">
        <f>AVERAGE(CX11:CX15)</f>
        <v>170.2</v>
      </c>
      <c r="CY17" s="17">
        <f t="shared" ref="CY17:DC17" si="98">AVERAGE(CY11:CY15)</f>
        <v>48.6</v>
      </c>
      <c r="CZ17" s="17">
        <f t="shared" si="98"/>
        <v>0</v>
      </c>
      <c r="DA17" s="17">
        <f t="shared" si="98"/>
        <v>0</v>
      </c>
      <c r="DB17" s="17">
        <f t="shared" si="98"/>
        <v>1</v>
      </c>
      <c r="DC17" s="17">
        <f t="shared" si="98"/>
        <v>170.2</v>
      </c>
      <c r="DD17" s="17"/>
      <c r="DE17" s="28"/>
      <c r="DF17" s="29" t="s">
        <v>15</v>
      </c>
      <c r="DG17" s="17">
        <f>AVERAGE(DG11:DG15)</f>
        <v>120.6</v>
      </c>
      <c r="DH17" s="17">
        <f t="shared" ref="DH17:DL17" si="99">AVERAGE(DH11:DH15)</f>
        <v>28.4</v>
      </c>
      <c r="DI17" s="17">
        <f t="shared" si="99"/>
        <v>0</v>
      </c>
      <c r="DJ17" s="17">
        <f t="shared" si="99"/>
        <v>0.6</v>
      </c>
      <c r="DK17" s="17">
        <f t="shared" si="99"/>
        <v>0.97963543480784865</v>
      </c>
      <c r="DL17" s="17">
        <f t="shared" si="99"/>
        <v>118.07059096714269</v>
      </c>
      <c r="DM17" s="17"/>
      <c r="DN17" s="28"/>
      <c r="DO17" s="29" t="s">
        <v>15</v>
      </c>
      <c r="DP17" s="17">
        <f>AVERAGE(DP11:DP15)</f>
        <v>121</v>
      </c>
      <c r="DQ17" s="17">
        <f t="shared" ref="DQ17:DU17" si="100">AVERAGE(DQ11:DQ15)</f>
        <v>31.4</v>
      </c>
      <c r="DR17" s="17">
        <f t="shared" si="100"/>
        <v>0.2</v>
      </c>
      <c r="DS17" s="17">
        <f t="shared" si="100"/>
        <v>1.2</v>
      </c>
      <c r="DT17" s="17">
        <f t="shared" si="100"/>
        <v>0.95860085945399409</v>
      </c>
      <c r="DU17" s="17">
        <f t="shared" si="100"/>
        <v>115.9732874115268</v>
      </c>
      <c r="DV17" s="17"/>
      <c r="DW17" s="28"/>
      <c r="DX17" s="29" t="s">
        <v>15</v>
      </c>
      <c r="DY17" s="17">
        <f>AVERAGE(DY11:DY15)</f>
        <v>120.4</v>
      </c>
      <c r="DZ17" s="17">
        <f t="shared" ref="DZ17:ED17" si="101">AVERAGE(DZ11:DZ15)</f>
        <v>31.6</v>
      </c>
      <c r="EA17" s="17">
        <f t="shared" si="101"/>
        <v>0.2</v>
      </c>
      <c r="EB17" s="17">
        <f t="shared" si="101"/>
        <v>1</v>
      </c>
      <c r="EC17" s="17">
        <f t="shared" si="101"/>
        <v>0.96485085945399407</v>
      </c>
      <c r="ED17" s="17">
        <f t="shared" si="101"/>
        <v>116.11468655207281</v>
      </c>
      <c r="EE17" s="17"/>
      <c r="EF17" s="28"/>
      <c r="EG17" s="29" t="s">
        <v>15</v>
      </c>
      <c r="EH17" s="17">
        <f>AVERAGE(EH11:EH15)</f>
        <v>120.2</v>
      </c>
      <c r="EI17" s="17">
        <f t="shared" ref="EI17:EM17" si="102">AVERAGE(EI11:EI15)</f>
        <v>28.6</v>
      </c>
      <c r="EJ17" s="17">
        <f t="shared" si="102"/>
        <v>0</v>
      </c>
      <c r="EK17" s="17">
        <f t="shared" si="102"/>
        <v>0.6</v>
      </c>
      <c r="EL17" s="17">
        <f t="shared" si="102"/>
        <v>0.98204633204633218</v>
      </c>
      <c r="EM17" s="17">
        <f t="shared" si="102"/>
        <v>117.99131274131273</v>
      </c>
      <c r="EN17" s="17"/>
      <c r="EO17" s="28"/>
      <c r="EP17" s="29" t="s">
        <v>15</v>
      </c>
      <c r="EQ17" s="17">
        <f>AVERAGE(EQ11:EQ15)</f>
        <v>140.80000000000001</v>
      </c>
      <c r="ER17" s="17">
        <f t="shared" ref="ER17:EV17" si="103">AVERAGE(ER11:ER15)</f>
        <v>35.200000000000003</v>
      </c>
      <c r="ES17" s="17">
        <f t="shared" si="103"/>
        <v>0</v>
      </c>
      <c r="ET17" s="17">
        <f t="shared" si="103"/>
        <v>0.8</v>
      </c>
      <c r="EU17" s="17">
        <f t="shared" si="103"/>
        <v>0.97775128069245709</v>
      </c>
      <c r="EV17" s="17">
        <f t="shared" si="103"/>
        <v>137.60488429606079</v>
      </c>
      <c r="EW17" s="17"/>
    </row>
    <row r="18" spans="1:264" s="16" customFormat="1">
      <c r="A18" s="28"/>
      <c r="B18" s="29" t="s">
        <v>11</v>
      </c>
      <c r="C18" s="17"/>
      <c r="D18" s="17"/>
      <c r="E18" s="17"/>
      <c r="F18" s="17"/>
      <c r="G18" s="30"/>
      <c r="H18" s="31"/>
      <c r="I18" s="17"/>
      <c r="J18" s="28"/>
      <c r="K18" s="29" t="s">
        <v>11</v>
      </c>
      <c r="L18" s="17"/>
      <c r="M18" s="17"/>
      <c r="N18" s="17"/>
      <c r="O18" s="17"/>
      <c r="P18" s="30"/>
      <c r="Q18" s="31"/>
      <c r="R18" s="17"/>
      <c r="S18" s="28"/>
      <c r="T18" s="29" t="s">
        <v>11</v>
      </c>
      <c r="U18" s="17"/>
      <c r="V18" s="17"/>
      <c r="W18" s="17"/>
      <c r="X18" s="17"/>
      <c r="Y18" s="30"/>
      <c r="Z18" s="31"/>
      <c r="AA18" s="17"/>
      <c r="AB18" s="28"/>
      <c r="AC18" s="29" t="s">
        <v>11</v>
      </c>
      <c r="AD18" s="17"/>
      <c r="AE18" s="17"/>
      <c r="AF18" s="17"/>
      <c r="AG18" s="17"/>
      <c r="AH18" s="30"/>
      <c r="AI18" s="31"/>
      <c r="AJ18" s="17"/>
      <c r="AK18" s="28"/>
      <c r="AL18" s="29" t="s">
        <v>11</v>
      </c>
      <c r="AM18" s="17"/>
      <c r="AN18" s="17"/>
      <c r="AO18" s="17"/>
      <c r="AP18" s="17"/>
      <c r="AQ18" s="30"/>
      <c r="AR18" s="31"/>
      <c r="AS18" s="17"/>
      <c r="AT18" s="28"/>
      <c r="AU18" s="29" t="s">
        <v>11</v>
      </c>
      <c r="AV18" s="17"/>
      <c r="AW18" s="17"/>
      <c r="AX18" s="17"/>
      <c r="AY18" s="17"/>
      <c r="AZ18" s="30"/>
      <c r="BA18" s="31"/>
      <c r="BB18" s="17"/>
      <c r="BC18" s="28"/>
      <c r="BD18" s="29" t="s">
        <v>11</v>
      </c>
      <c r="BE18" s="17"/>
      <c r="BF18" s="17"/>
      <c r="BG18" s="17"/>
      <c r="BH18" s="17"/>
      <c r="BI18" s="30"/>
      <c r="BJ18" s="31"/>
      <c r="BK18" s="17"/>
      <c r="BL18" s="28"/>
      <c r="BM18" s="29" t="s">
        <v>11</v>
      </c>
      <c r="BN18" s="17"/>
      <c r="BO18" s="17"/>
      <c r="BP18" s="17"/>
      <c r="BQ18" s="17"/>
      <c r="BR18" s="30"/>
      <c r="BS18" s="31"/>
      <c r="BT18" s="17"/>
      <c r="BU18" s="28"/>
      <c r="BV18" s="29" t="s">
        <v>11</v>
      </c>
      <c r="BW18" s="17"/>
      <c r="BX18" s="17"/>
      <c r="BY18" s="17"/>
      <c r="BZ18" s="17"/>
      <c r="CA18" s="30"/>
      <c r="CB18" s="31"/>
      <c r="CC18" s="17"/>
      <c r="CD18" s="28"/>
      <c r="CE18" s="29" t="s">
        <v>11</v>
      </c>
      <c r="CF18" s="17"/>
      <c r="CG18" s="17"/>
      <c r="CH18" s="17"/>
      <c r="CI18" s="17"/>
      <c r="CJ18" s="30"/>
      <c r="CK18" s="31"/>
      <c r="CL18" s="17"/>
      <c r="CM18" s="28"/>
      <c r="CN18" s="29" t="s">
        <v>11</v>
      </c>
      <c r="CO18" s="17"/>
      <c r="CP18" s="17"/>
      <c r="CQ18" s="17"/>
      <c r="CR18" s="17"/>
      <c r="CS18" s="30"/>
      <c r="CT18" s="31"/>
      <c r="CU18" s="17"/>
      <c r="CV18" s="28"/>
      <c r="CW18" s="29" t="s">
        <v>11</v>
      </c>
      <c r="CX18" s="17"/>
      <c r="CY18" s="17"/>
      <c r="CZ18" s="17"/>
      <c r="DA18" s="17"/>
      <c r="DB18" s="30"/>
      <c r="DC18" s="31"/>
      <c r="DD18" s="17"/>
      <c r="DE18" s="28"/>
      <c r="DF18" s="29" t="s">
        <v>11</v>
      </c>
      <c r="DG18" s="17"/>
      <c r="DH18" s="17"/>
      <c r="DI18" s="17"/>
      <c r="DJ18" s="17"/>
      <c r="DK18" s="30"/>
      <c r="DL18" s="31"/>
      <c r="DM18" s="17"/>
      <c r="DN18" s="28"/>
      <c r="DO18" s="29" t="s">
        <v>11</v>
      </c>
      <c r="DP18" s="17"/>
      <c r="DQ18" s="17"/>
      <c r="DR18" s="17"/>
      <c r="DS18" s="17"/>
      <c r="DT18" s="30"/>
      <c r="DU18" s="31"/>
      <c r="DV18" s="17"/>
      <c r="DW18" s="28"/>
      <c r="DX18" s="29" t="s">
        <v>11</v>
      </c>
      <c r="DY18" s="17"/>
      <c r="DZ18" s="17"/>
      <c r="EA18" s="17"/>
      <c r="EB18" s="17"/>
      <c r="EC18" s="30"/>
      <c r="ED18" s="31"/>
      <c r="EE18" s="17"/>
      <c r="EF18" s="28"/>
      <c r="EG18" s="29" t="s">
        <v>11</v>
      </c>
      <c r="EH18" s="17"/>
      <c r="EI18" s="17"/>
      <c r="EJ18" s="17"/>
      <c r="EK18" s="17"/>
      <c r="EL18" s="30"/>
      <c r="EM18" s="31"/>
      <c r="EN18" s="17"/>
      <c r="EO18" s="28"/>
      <c r="EP18" s="29" t="s">
        <v>11</v>
      </c>
      <c r="EQ18" s="17"/>
      <c r="ER18" s="17"/>
      <c r="ES18" s="17"/>
      <c r="ET18" s="17"/>
      <c r="EU18" s="30"/>
      <c r="EV18" s="31"/>
      <c r="EW18" s="17"/>
    </row>
    <row r="19" spans="1:264" s="16" customFormat="1">
      <c r="A19" s="28"/>
      <c r="B19" s="29" t="s">
        <v>12</v>
      </c>
      <c r="C19" s="17">
        <f>SUM(C5:C9)</f>
        <v>472</v>
      </c>
      <c r="D19" s="17"/>
      <c r="E19" s="17"/>
      <c r="F19" s="17"/>
      <c r="G19" s="30"/>
      <c r="H19" s="31"/>
      <c r="I19" s="17"/>
      <c r="J19" s="28"/>
      <c r="K19" s="29" t="s">
        <v>12</v>
      </c>
      <c r="L19" s="17">
        <f>SUM(L5:L9)</f>
        <v>433</v>
      </c>
      <c r="M19" s="17"/>
      <c r="N19" s="17"/>
      <c r="O19" s="17"/>
      <c r="P19" s="30"/>
      <c r="Q19" s="31"/>
      <c r="R19" s="17"/>
      <c r="S19" s="28"/>
      <c r="T19" s="29" t="s">
        <v>12</v>
      </c>
      <c r="U19" s="17">
        <f>SUM(U5:U9)</f>
        <v>564</v>
      </c>
      <c r="V19" s="17"/>
      <c r="W19" s="17"/>
      <c r="X19" s="17"/>
      <c r="Y19" s="30"/>
      <c r="Z19" s="31"/>
      <c r="AA19" s="17"/>
      <c r="AB19" s="28"/>
      <c r="AC19" s="29" t="s">
        <v>12</v>
      </c>
      <c r="AD19" s="17">
        <f>SUM(AD5:AD9)</f>
        <v>797</v>
      </c>
      <c r="AE19" s="17"/>
      <c r="AF19" s="17"/>
      <c r="AG19" s="17"/>
      <c r="AH19" s="30"/>
      <c r="AI19" s="31"/>
      <c r="AJ19" s="17"/>
      <c r="AK19" s="28"/>
      <c r="AL19" s="29" t="s">
        <v>12</v>
      </c>
      <c r="AM19" s="17">
        <f>SUM(AM5:AM9)</f>
        <v>598</v>
      </c>
      <c r="AN19" s="17"/>
      <c r="AO19" s="17"/>
      <c r="AP19" s="17"/>
      <c r="AQ19" s="30"/>
      <c r="AR19" s="31"/>
      <c r="AS19" s="17"/>
      <c r="AT19" s="28"/>
      <c r="AU19" s="29" t="s">
        <v>12</v>
      </c>
      <c r="AV19" s="17">
        <f>SUM(AV5:AV9)</f>
        <v>380</v>
      </c>
      <c r="AW19" s="17"/>
      <c r="AX19" s="17"/>
      <c r="AY19" s="17"/>
      <c r="AZ19" s="30"/>
      <c r="BA19" s="31"/>
      <c r="BB19" s="17"/>
      <c r="BC19" s="28"/>
      <c r="BD19" s="29" t="s">
        <v>12</v>
      </c>
      <c r="BE19" s="17">
        <f>SUM(BE5:BE9)</f>
        <v>556</v>
      </c>
      <c r="BF19" s="17"/>
      <c r="BG19" s="17"/>
      <c r="BH19" s="17"/>
      <c r="BI19" s="30"/>
      <c r="BJ19" s="31"/>
      <c r="BK19" s="17"/>
      <c r="BL19" s="28"/>
      <c r="BM19" s="29" t="s">
        <v>12</v>
      </c>
      <c r="BN19" s="17">
        <f>SUM(BN5:BN9)</f>
        <v>424</v>
      </c>
      <c r="BO19" s="17"/>
      <c r="BP19" s="17"/>
      <c r="BQ19" s="17"/>
      <c r="BR19" s="30"/>
      <c r="BS19" s="31"/>
      <c r="BT19" s="17"/>
      <c r="BU19" s="28"/>
      <c r="BV19" s="29" t="s">
        <v>12</v>
      </c>
      <c r="BW19" s="17">
        <f>SUM(BW5:BW9)</f>
        <v>521</v>
      </c>
      <c r="BX19" s="17"/>
      <c r="BY19" s="17"/>
      <c r="BZ19" s="17"/>
      <c r="CA19" s="30"/>
      <c r="CB19" s="31"/>
      <c r="CC19" s="17"/>
      <c r="CD19" s="28"/>
      <c r="CE19" s="29" t="s">
        <v>12</v>
      </c>
      <c r="CF19" s="17">
        <f>SUM(CF5:CF9)</f>
        <v>353</v>
      </c>
      <c r="CG19" s="17"/>
      <c r="CH19" s="17"/>
      <c r="CI19" s="17"/>
      <c r="CJ19" s="30"/>
      <c r="CK19" s="31"/>
      <c r="CL19" s="17"/>
      <c r="CM19" s="28"/>
      <c r="CN19" s="29" t="s">
        <v>12</v>
      </c>
      <c r="CO19" s="17">
        <f>SUM(CO5:CO9)</f>
        <v>360</v>
      </c>
      <c r="CP19" s="17"/>
      <c r="CQ19" s="17"/>
      <c r="CR19" s="17"/>
      <c r="CS19" s="30"/>
      <c r="CT19" s="31"/>
      <c r="CU19" s="17"/>
      <c r="CV19" s="28"/>
      <c r="CW19" s="29" t="s">
        <v>12</v>
      </c>
      <c r="CX19" s="17">
        <f>SUM(CX5:CX9)</f>
        <v>787</v>
      </c>
      <c r="CY19" s="17"/>
      <c r="CZ19" s="17"/>
      <c r="DA19" s="17"/>
      <c r="DB19" s="30"/>
      <c r="DC19" s="31"/>
      <c r="DD19" s="17"/>
      <c r="DE19" s="28"/>
      <c r="DF19" s="29" t="s">
        <v>12</v>
      </c>
      <c r="DG19" s="17">
        <f>SUM(DG5:DG9)</f>
        <v>369</v>
      </c>
      <c r="DH19" s="17"/>
      <c r="DI19" s="17"/>
      <c r="DJ19" s="17"/>
      <c r="DK19" s="30"/>
      <c r="DL19" s="31"/>
      <c r="DM19" s="17"/>
      <c r="DN19" s="28"/>
      <c r="DO19" s="29" t="s">
        <v>12</v>
      </c>
      <c r="DP19" s="17">
        <f>SUM(DP5:DP9)</f>
        <v>535</v>
      </c>
      <c r="DQ19" s="17"/>
      <c r="DR19" s="17"/>
      <c r="DS19" s="17"/>
      <c r="DT19" s="30"/>
      <c r="DU19" s="31"/>
      <c r="DV19" s="17"/>
      <c r="DW19" s="28"/>
      <c r="DX19" s="29" t="s">
        <v>12</v>
      </c>
      <c r="DY19" s="17">
        <f>SUM(DY5:DY9)</f>
        <v>276</v>
      </c>
      <c r="DZ19" s="17"/>
      <c r="EA19" s="17"/>
      <c r="EB19" s="17"/>
      <c r="EC19" s="30"/>
      <c r="ED19" s="31"/>
      <c r="EE19" s="17"/>
      <c r="EF19" s="28"/>
      <c r="EG19" s="29" t="s">
        <v>12</v>
      </c>
      <c r="EH19" s="17">
        <f>SUM(EH5:EH9)</f>
        <v>388</v>
      </c>
      <c r="EI19" s="17"/>
      <c r="EJ19" s="17"/>
      <c r="EK19" s="17"/>
      <c r="EL19" s="30"/>
      <c r="EM19" s="31"/>
      <c r="EN19" s="17"/>
      <c r="EO19" s="28"/>
      <c r="EP19" s="29" t="s">
        <v>12</v>
      </c>
      <c r="EQ19" s="17">
        <f>SUM(EQ5:EQ9)</f>
        <v>560</v>
      </c>
      <c r="ER19" s="17"/>
      <c r="ES19" s="17"/>
      <c r="ET19" s="17"/>
      <c r="EU19" s="30"/>
      <c r="EV19" s="31"/>
      <c r="EW19" s="17"/>
    </row>
    <row r="20" spans="1:264" s="16" customFormat="1">
      <c r="A20" s="32"/>
      <c r="B20" s="33" t="s">
        <v>13</v>
      </c>
      <c r="C20" s="17">
        <f>SUM(C11:C15)</f>
        <v>621</v>
      </c>
      <c r="D20" s="17"/>
      <c r="E20" s="17"/>
      <c r="F20" s="17"/>
      <c r="G20" s="30"/>
      <c r="H20" s="31"/>
      <c r="I20" s="17"/>
      <c r="J20" s="32"/>
      <c r="K20" s="33" t="s">
        <v>13</v>
      </c>
      <c r="L20" s="17">
        <f>SUM(L11:L15)</f>
        <v>601</v>
      </c>
      <c r="M20" s="17"/>
      <c r="N20" s="17"/>
      <c r="O20" s="17"/>
      <c r="P20" s="30"/>
      <c r="Q20" s="31"/>
      <c r="R20" s="17"/>
      <c r="S20" s="32"/>
      <c r="T20" s="33" t="s">
        <v>13</v>
      </c>
      <c r="U20" s="17">
        <f>SUM(U11:U15)</f>
        <v>621</v>
      </c>
      <c r="V20" s="17"/>
      <c r="W20" s="17"/>
      <c r="X20" s="17"/>
      <c r="Y20" s="30"/>
      <c r="Z20" s="31"/>
      <c r="AA20" s="17"/>
      <c r="AB20" s="32"/>
      <c r="AC20" s="33" t="s">
        <v>13</v>
      </c>
      <c r="AD20" s="17">
        <f>SUM(AD11:AD15)</f>
        <v>887</v>
      </c>
      <c r="AE20" s="17"/>
      <c r="AF20" s="17"/>
      <c r="AG20" s="17"/>
      <c r="AH20" s="30"/>
      <c r="AI20" s="31"/>
      <c r="AJ20" s="17"/>
      <c r="AK20" s="32"/>
      <c r="AL20" s="33" t="s">
        <v>13</v>
      </c>
      <c r="AM20" s="17">
        <f>SUM(AM11:AM15)</f>
        <v>677</v>
      </c>
      <c r="AN20" s="17"/>
      <c r="AO20" s="17"/>
      <c r="AP20" s="17"/>
      <c r="AQ20" s="30"/>
      <c r="AR20" s="31"/>
      <c r="AS20" s="17"/>
      <c r="AT20" s="32"/>
      <c r="AU20" s="33" t="s">
        <v>13</v>
      </c>
      <c r="AV20" s="17">
        <f>SUM(AV11:AV15)</f>
        <v>607</v>
      </c>
      <c r="AW20" s="17"/>
      <c r="AX20" s="17"/>
      <c r="AY20" s="17"/>
      <c r="AZ20" s="30"/>
      <c r="BA20" s="31"/>
      <c r="BB20" s="17"/>
      <c r="BC20" s="32"/>
      <c r="BD20" s="33" t="s">
        <v>13</v>
      </c>
      <c r="BE20" s="17">
        <f>SUM(BE11:BE15)</f>
        <v>660</v>
      </c>
      <c r="BF20" s="17"/>
      <c r="BG20" s="17"/>
      <c r="BH20" s="17"/>
      <c r="BI20" s="30"/>
      <c r="BJ20" s="31"/>
      <c r="BK20" s="17"/>
      <c r="BL20" s="32"/>
      <c r="BM20" s="33" t="s">
        <v>13</v>
      </c>
      <c r="BN20" s="17">
        <f>SUM(BN11:BN15)</f>
        <v>613</v>
      </c>
      <c r="BO20" s="17"/>
      <c r="BP20" s="17"/>
      <c r="BQ20" s="17"/>
      <c r="BR20" s="30"/>
      <c r="BS20" s="31"/>
      <c r="BT20" s="17"/>
      <c r="BU20" s="32"/>
      <c r="BV20" s="33" t="s">
        <v>13</v>
      </c>
      <c r="BW20" s="17">
        <f>SUM(BW11:BW15)</f>
        <v>627</v>
      </c>
      <c r="BX20" s="17"/>
      <c r="BY20" s="17"/>
      <c r="BZ20" s="17"/>
      <c r="CA20" s="30"/>
      <c r="CB20" s="31"/>
      <c r="CC20" s="17"/>
      <c r="CD20" s="32"/>
      <c r="CE20" s="33" t="s">
        <v>13</v>
      </c>
      <c r="CF20" s="17">
        <f>SUM(CF11:CF15)</f>
        <v>606</v>
      </c>
      <c r="CG20" s="17"/>
      <c r="CH20" s="17"/>
      <c r="CI20" s="17"/>
      <c r="CJ20" s="30"/>
      <c r="CK20" s="31"/>
      <c r="CL20" s="17"/>
      <c r="CM20" s="32"/>
      <c r="CN20" s="33" t="s">
        <v>13</v>
      </c>
      <c r="CO20" s="17">
        <f>SUM(CO11:CO15)</f>
        <v>601</v>
      </c>
      <c r="CP20" s="17"/>
      <c r="CQ20" s="17"/>
      <c r="CR20" s="17"/>
      <c r="CS20" s="30"/>
      <c r="CT20" s="31"/>
      <c r="CU20" s="17"/>
      <c r="CV20" s="32"/>
      <c r="CW20" s="33" t="s">
        <v>13</v>
      </c>
      <c r="CX20" s="17">
        <f>SUM(CX11:CX15)</f>
        <v>851</v>
      </c>
      <c r="CY20" s="17"/>
      <c r="CZ20" s="17"/>
      <c r="DA20" s="17"/>
      <c r="DB20" s="30"/>
      <c r="DC20" s="31"/>
      <c r="DD20" s="17"/>
      <c r="DE20" s="32"/>
      <c r="DF20" s="33" t="s">
        <v>13</v>
      </c>
      <c r="DG20" s="17">
        <f>SUM(DG11:DG15)</f>
        <v>603</v>
      </c>
      <c r="DH20" s="17"/>
      <c r="DI20" s="17"/>
      <c r="DJ20" s="17"/>
      <c r="DK20" s="30"/>
      <c r="DL20" s="31"/>
      <c r="DM20" s="17"/>
      <c r="DN20" s="32"/>
      <c r="DO20" s="33" t="s">
        <v>13</v>
      </c>
      <c r="DP20" s="17">
        <f>SUM(DP11:DP15)</f>
        <v>605</v>
      </c>
      <c r="DQ20" s="17"/>
      <c r="DR20" s="17"/>
      <c r="DS20" s="17"/>
      <c r="DT20" s="30"/>
      <c r="DU20" s="31"/>
      <c r="DV20" s="17"/>
      <c r="DW20" s="32"/>
      <c r="DX20" s="33" t="s">
        <v>13</v>
      </c>
      <c r="DY20" s="17">
        <f>SUM(DY11:DY15)</f>
        <v>602</v>
      </c>
      <c r="DZ20" s="17"/>
      <c r="EA20" s="17"/>
      <c r="EB20" s="17"/>
      <c r="EC20" s="30"/>
      <c r="ED20" s="31"/>
      <c r="EE20" s="17"/>
      <c r="EF20" s="32"/>
      <c r="EG20" s="33" t="s">
        <v>13</v>
      </c>
      <c r="EH20" s="17">
        <f>SUM(EH11:EH15)</f>
        <v>601</v>
      </c>
      <c r="EI20" s="17"/>
      <c r="EJ20" s="17"/>
      <c r="EK20" s="17"/>
      <c r="EL20" s="30"/>
      <c r="EM20" s="31"/>
      <c r="EN20" s="17"/>
      <c r="EO20" s="32"/>
      <c r="EP20" s="33" t="s">
        <v>13</v>
      </c>
      <c r="EQ20" s="17">
        <f>SUM(EQ11:EQ15)</f>
        <v>704</v>
      </c>
      <c r="ER20" s="17"/>
      <c r="ES20" s="17"/>
      <c r="ET20" s="17"/>
      <c r="EU20" s="30"/>
      <c r="EV20" s="31"/>
      <c r="EW20" s="17"/>
    </row>
    <row r="21" spans="1:264">
      <c r="AM21" s="22"/>
      <c r="AN21" s="22"/>
      <c r="AO21" s="22"/>
      <c r="AP21" s="22"/>
      <c r="AQ21" s="23"/>
    </row>
    <row r="22" spans="1:264" s="46" customFormat="1">
      <c r="A22" s="45"/>
      <c r="B22" s="45"/>
      <c r="C22" s="45"/>
      <c r="D22" s="45"/>
      <c r="E22" s="45"/>
      <c r="K22" s="45"/>
      <c r="L22" s="45"/>
      <c r="M22" s="45"/>
      <c r="T22" s="45"/>
      <c r="U22" s="45"/>
      <c r="AC22" s="45"/>
      <c r="AD22" s="45"/>
      <c r="AL22" s="45"/>
      <c r="AM22" s="45"/>
      <c r="AN22" s="45"/>
      <c r="AU22" s="45"/>
      <c r="AV22" s="45"/>
      <c r="AW22" s="45"/>
      <c r="BD22" s="45"/>
      <c r="BE22" s="45"/>
      <c r="BF22" s="45"/>
      <c r="BM22" s="45"/>
      <c r="BN22" s="45"/>
      <c r="BU22" s="45"/>
      <c r="BV22" s="45"/>
      <c r="BW22" s="45"/>
      <c r="BX22" s="45"/>
      <c r="BY22" s="45"/>
      <c r="CE22" s="45"/>
      <c r="CF22" s="45"/>
      <c r="CG22" s="45"/>
      <c r="CN22" s="45"/>
      <c r="CO22" s="45"/>
      <c r="CP22" s="45"/>
      <c r="CW22" s="45"/>
      <c r="CX22" s="45"/>
      <c r="DF22" s="45"/>
      <c r="DG22" s="45"/>
      <c r="DH22" s="45"/>
      <c r="DO22" s="45"/>
      <c r="DP22" s="45"/>
      <c r="DQ22" s="45"/>
      <c r="DX22" s="45"/>
      <c r="DY22" s="45"/>
      <c r="DZ22" s="45"/>
      <c r="EG22" s="45"/>
      <c r="EH22" s="45"/>
      <c r="EI22" s="45"/>
      <c r="EP22" s="45"/>
      <c r="EQ22" s="45"/>
      <c r="EX22" s="45"/>
      <c r="EY22" s="45"/>
      <c r="EZ22" s="45"/>
      <c r="FA22" s="45"/>
      <c r="FB22" s="45"/>
      <c r="FH22" s="45"/>
      <c r="FI22" s="45"/>
      <c r="FJ22" s="45"/>
      <c r="FQ22" s="45"/>
      <c r="FR22" s="45"/>
      <c r="FS22" s="45"/>
      <c r="FZ22" s="45"/>
      <c r="GA22" s="45"/>
      <c r="GB22" s="45"/>
      <c r="GI22" s="45"/>
      <c r="GJ22" s="45"/>
      <c r="GR22" s="45"/>
      <c r="GS22" s="45"/>
      <c r="GT22" s="45"/>
      <c r="HA22" s="45"/>
      <c r="HB22" s="45"/>
      <c r="HJ22" s="45"/>
      <c r="HK22" s="45"/>
      <c r="HL22" s="45"/>
      <c r="HS22" s="45"/>
      <c r="HT22" s="45"/>
      <c r="IB22" s="45"/>
      <c r="IC22" s="45"/>
      <c r="ID22" s="45"/>
      <c r="IK22" s="45"/>
      <c r="IL22" s="45"/>
      <c r="IT22" s="45"/>
      <c r="IU22" s="45"/>
      <c r="IV22" s="45"/>
      <c r="JC22" s="45"/>
      <c r="JD22" s="45"/>
    </row>
    <row r="23" spans="1:264" s="46" customFormat="1">
      <c r="A23" s="45"/>
      <c r="B23" s="45"/>
      <c r="C23" s="45"/>
      <c r="D23" s="45"/>
      <c r="E23" s="45"/>
      <c r="K23" s="45"/>
      <c r="L23" s="45"/>
      <c r="M23" s="45"/>
      <c r="T23" s="45"/>
      <c r="U23" s="45"/>
      <c r="AC23" s="45"/>
      <c r="AD23" s="45"/>
      <c r="AL23" s="45"/>
      <c r="AM23" s="45"/>
      <c r="AN23" s="45"/>
      <c r="AU23" s="45"/>
      <c r="AV23" s="45"/>
      <c r="AW23" s="45"/>
      <c r="BD23" s="45"/>
      <c r="BE23" s="45"/>
      <c r="BF23" s="45"/>
      <c r="BM23" s="45"/>
      <c r="BN23" s="45"/>
      <c r="BU23" s="45"/>
      <c r="BV23" s="45"/>
      <c r="BW23" s="45"/>
      <c r="BX23" s="45"/>
      <c r="BY23" s="45"/>
      <c r="CE23" s="45"/>
      <c r="CF23" s="45"/>
      <c r="CG23" s="45"/>
      <c r="CN23" s="45"/>
      <c r="CO23" s="45"/>
      <c r="CP23" s="45"/>
      <c r="CW23" s="45"/>
      <c r="CX23" s="45"/>
      <c r="DF23" s="45"/>
      <c r="DG23" s="45"/>
      <c r="DH23" s="45"/>
      <c r="DO23" s="45"/>
      <c r="DP23" s="45"/>
      <c r="DQ23" s="45"/>
      <c r="DX23" s="45"/>
      <c r="DY23" s="45"/>
      <c r="DZ23" s="45"/>
      <c r="EG23" s="45"/>
      <c r="EH23" s="45"/>
      <c r="EI23" s="45"/>
      <c r="EP23" s="45"/>
      <c r="EQ23" s="45"/>
      <c r="EX23" s="45"/>
      <c r="EY23" s="45"/>
      <c r="EZ23" s="45"/>
      <c r="FA23" s="45"/>
      <c r="FB23" s="45"/>
      <c r="FH23" s="45"/>
      <c r="FI23" s="45"/>
      <c r="FJ23" s="45"/>
      <c r="FQ23" s="45"/>
      <c r="FR23" s="45"/>
      <c r="FS23" s="45"/>
      <c r="FZ23" s="45"/>
      <c r="GA23" s="45"/>
      <c r="GB23" s="45"/>
      <c r="GI23" s="45"/>
      <c r="GJ23" s="45"/>
      <c r="GR23" s="45"/>
      <c r="GS23" s="45"/>
      <c r="GT23" s="45"/>
      <c r="HA23" s="45"/>
      <c r="HB23" s="45"/>
      <c r="HJ23" s="45"/>
      <c r="HK23" s="45"/>
      <c r="HL23" s="45"/>
      <c r="HS23" s="45"/>
      <c r="HT23" s="45"/>
      <c r="IB23" s="45"/>
      <c r="IC23" s="45"/>
      <c r="ID23" s="45"/>
      <c r="IK23" s="45"/>
      <c r="IL23" s="45"/>
      <c r="IT23" s="45"/>
      <c r="IU23" s="45"/>
      <c r="IV23" s="45"/>
      <c r="JC23" s="45"/>
      <c r="JD23" s="45"/>
    </row>
    <row r="24" spans="1:264" s="46" customFormat="1">
      <c r="A24" s="45"/>
      <c r="B24" s="45"/>
      <c r="C24" s="45"/>
      <c r="D24" s="45"/>
      <c r="E24" s="45"/>
      <c r="K24" s="45"/>
      <c r="L24" s="45"/>
      <c r="M24" s="45"/>
      <c r="T24" s="45"/>
      <c r="U24" s="45"/>
      <c r="AC24" s="45"/>
      <c r="AD24" s="45"/>
      <c r="AL24" s="45"/>
      <c r="AM24" s="45"/>
      <c r="AN24" s="45"/>
      <c r="AU24" s="45"/>
      <c r="AV24" s="45"/>
      <c r="AW24" s="45"/>
      <c r="BD24" s="45"/>
      <c r="BE24" s="45"/>
      <c r="BF24" s="45"/>
      <c r="BM24" s="45"/>
      <c r="BN24" s="45"/>
      <c r="BU24" s="45"/>
      <c r="BV24" s="45"/>
      <c r="BW24" s="45"/>
      <c r="BX24" s="45"/>
      <c r="BY24" s="45"/>
      <c r="CE24" s="45"/>
      <c r="CF24" s="45"/>
      <c r="CG24" s="45"/>
      <c r="CN24" s="45"/>
      <c r="CO24" s="45"/>
      <c r="CP24" s="45"/>
      <c r="CW24" s="45"/>
      <c r="CX24" s="45"/>
      <c r="DF24" s="45"/>
      <c r="DG24" s="45"/>
      <c r="DH24" s="45"/>
      <c r="DO24" s="45"/>
      <c r="DP24" s="45"/>
      <c r="DQ24" s="45"/>
      <c r="DX24" s="45"/>
      <c r="DY24" s="45"/>
      <c r="DZ24" s="45"/>
      <c r="EG24" s="45"/>
      <c r="EH24" s="45"/>
      <c r="EI24" s="45"/>
      <c r="EP24" s="45"/>
      <c r="EQ24" s="45"/>
      <c r="EX24" s="45"/>
      <c r="EY24" s="45"/>
      <c r="EZ24" s="45"/>
      <c r="FA24" s="45"/>
      <c r="FB24" s="45"/>
      <c r="FH24" s="45"/>
      <c r="FI24" s="45"/>
      <c r="FJ24" s="45"/>
      <c r="FQ24" s="45"/>
      <c r="FR24" s="45"/>
      <c r="FS24" s="45"/>
      <c r="FZ24" s="45"/>
      <c r="GA24" s="45"/>
      <c r="GB24" s="45"/>
      <c r="GI24" s="45"/>
      <c r="GJ24" s="45"/>
      <c r="GR24" s="45"/>
      <c r="GS24" s="45"/>
      <c r="GT24" s="45"/>
      <c r="HA24" s="45"/>
      <c r="HB24" s="45"/>
      <c r="HJ24" s="45"/>
      <c r="HK24" s="45"/>
      <c r="HL24" s="45"/>
      <c r="HS24" s="45"/>
      <c r="HT24" s="45"/>
      <c r="IB24" s="45"/>
      <c r="IC24" s="45"/>
      <c r="ID24" s="45"/>
      <c r="IK24" s="45"/>
      <c r="IL24" s="45"/>
      <c r="IT24" s="45"/>
      <c r="IU24" s="45"/>
      <c r="IV24" s="45"/>
      <c r="JC24" s="45"/>
      <c r="JD24" s="45"/>
    </row>
    <row r="25" spans="1:264" s="46" customFormat="1">
      <c r="A25" s="45"/>
      <c r="B25" s="45"/>
      <c r="C25" s="45"/>
      <c r="D25" s="45"/>
      <c r="E25" s="45"/>
    </row>
    <row r="26" spans="1:264" s="46" customFormat="1">
      <c r="A26" s="45"/>
      <c r="B26" s="45"/>
      <c r="C26" s="45"/>
      <c r="D26" s="45"/>
      <c r="E26" s="45"/>
    </row>
    <row r="27" spans="1:264" s="46" customFormat="1">
      <c r="A27" s="45"/>
      <c r="B27" s="48"/>
      <c r="C27" s="45"/>
      <c r="D27" s="45"/>
      <c r="E27" s="45"/>
    </row>
    <row r="28" spans="1:264" s="46" customFormat="1">
      <c r="A28" s="45"/>
      <c r="B28" s="45"/>
      <c r="C28" s="49"/>
      <c r="D28" s="50"/>
      <c r="E28" s="45"/>
    </row>
    <row r="29" spans="1:264" s="46" customFormat="1">
      <c r="A29" s="45"/>
      <c r="B29" s="45"/>
      <c r="C29" s="49"/>
      <c r="D29" s="50"/>
      <c r="E29" s="45"/>
    </row>
    <row r="30" spans="1:264" s="46" customFormat="1">
      <c r="A30" s="45"/>
      <c r="B30" s="45"/>
      <c r="C30" s="45"/>
      <c r="D30" s="45"/>
      <c r="E30" s="45"/>
    </row>
    <row r="31" spans="1:264" s="46" customFormat="1">
      <c r="A31" s="45"/>
      <c r="B31" s="45"/>
      <c r="C31" s="45"/>
      <c r="D31" s="45"/>
      <c r="E31" s="45"/>
    </row>
    <row r="32" spans="1:264" s="46" customFormat="1">
      <c r="A32" s="45"/>
      <c r="B32" s="45"/>
      <c r="C32" s="45"/>
      <c r="D32" s="45"/>
      <c r="E32" s="45"/>
    </row>
    <row r="33" spans="1:14" s="46" customFormat="1">
      <c r="A33" s="45"/>
      <c r="B33" s="45"/>
      <c r="C33" s="45"/>
      <c r="D33" s="45"/>
      <c r="E33" s="45"/>
    </row>
    <row r="34" spans="1:14" s="46" customFormat="1">
      <c r="A34" s="45"/>
      <c r="B34" s="45"/>
      <c r="C34" s="81"/>
      <c r="D34" s="82"/>
      <c r="E34" s="82"/>
      <c r="F34" s="82"/>
      <c r="G34" s="82"/>
      <c r="H34" s="82"/>
    </row>
    <row r="35" spans="1:14" s="46" customFormat="1">
      <c r="A35" s="45"/>
      <c r="B35" s="45"/>
      <c r="C35" s="47"/>
      <c r="D35" s="47"/>
      <c r="E35" s="47"/>
      <c r="F35" s="47"/>
      <c r="G35" s="47"/>
      <c r="H35" s="47"/>
    </row>
    <row r="36" spans="1:14" s="46" customFormat="1">
      <c r="A36" s="45"/>
      <c r="B36" s="72" t="s">
        <v>27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/>
    </row>
    <row r="37" spans="1:14" s="46" customFormat="1">
      <c r="A37" s="45"/>
      <c r="B37" s="2"/>
      <c r="C37" s="76" t="s">
        <v>19</v>
      </c>
      <c r="D37" s="76"/>
      <c r="E37" s="76" t="s">
        <v>20</v>
      </c>
      <c r="F37" s="76"/>
      <c r="G37" s="76" t="s">
        <v>1</v>
      </c>
      <c r="H37" s="76"/>
      <c r="I37" s="76" t="s">
        <v>2</v>
      </c>
      <c r="J37" s="76"/>
      <c r="K37" s="76" t="s">
        <v>3</v>
      </c>
      <c r="L37" s="76"/>
      <c r="M37" s="76" t="s">
        <v>21</v>
      </c>
      <c r="N37" s="76"/>
    </row>
    <row r="38" spans="1:14" s="46" customFormat="1">
      <c r="A38" s="45"/>
      <c r="B38" s="25" t="s">
        <v>16</v>
      </c>
      <c r="C38" s="25" t="s">
        <v>12</v>
      </c>
      <c r="D38" s="25" t="s">
        <v>18</v>
      </c>
      <c r="E38" s="25" t="s">
        <v>12</v>
      </c>
      <c r="F38" s="25" t="s">
        <v>18</v>
      </c>
      <c r="G38" s="25" t="s">
        <v>12</v>
      </c>
      <c r="H38" s="25" t="s">
        <v>18</v>
      </c>
      <c r="I38" s="25" t="s">
        <v>12</v>
      </c>
      <c r="J38" s="25" t="s">
        <v>18</v>
      </c>
      <c r="K38" s="25" t="s">
        <v>12</v>
      </c>
      <c r="L38" s="25" t="s">
        <v>18</v>
      </c>
      <c r="M38" s="25" t="s">
        <v>12</v>
      </c>
      <c r="N38" s="25" t="s">
        <v>18</v>
      </c>
    </row>
    <row r="39" spans="1:14" s="46" customFormat="1">
      <c r="A39" s="45"/>
      <c r="B39" s="25">
        <v>1</v>
      </c>
      <c r="C39" s="8">
        <f>AVERAGE(H5,Q5,Z5,AI5,AR5,BA5,BJ5,BS5,CB5,CK5,CT5,DC5,DL5,DU5,ED5,EM5,EV5)</f>
        <v>101.79655080408384</v>
      </c>
      <c r="D39" s="8">
        <f>AVERAGE(H11,Q11,Z11,AI11,AR11,BA11,BJ11,BS11,CB11,CK11,CT11,DC11,DL11,DU11,ED11,EM11,EV11)</f>
        <v>137.1438875609017</v>
      </c>
      <c r="E39" s="12">
        <f>AVERAGE(C5,L5,U5,AD5,AM5,AV5,BE5,BN5,BW5,CF5,CO5,CX5,DG5,DP5,DY5,EH5,EQ5)</f>
        <v>110.05882352941177</v>
      </c>
      <c r="F39" s="12">
        <f>AVERAGE(C11,L11,U11,AD11,AM11,AV11,BE11,BN11,BW11,CF11,CO11,CX11,DG11,DP11,DY11,EH11,EQ11)</f>
        <v>139.88235294117646</v>
      </c>
      <c r="G39" s="12">
        <f>AVERAGE(D5,M5,V5,AE5,AN5,AW5,BF5,BO5,BX5,CG5,CP5,CY5,DH5,DQ5,DZ5,EI5,ER5)</f>
        <v>22.529411764705884</v>
      </c>
      <c r="H39" s="12">
        <f>AVERAGE(D11,M11,V11,AE11,AN11,AW11,BF11,BO11,BX11,CG11,CP11,CY11,DH11,DQ11,DZ11,EI11,ER11)</f>
        <v>28.294117647058822</v>
      </c>
      <c r="I39" s="12">
        <f>AVERAGE(E5,N5,W5,AF5,AO5,AX5,BG5,BP5,BY5,CH5,CQ5,CZ5,DI5,DR5,EA5,EJ5,ES5)</f>
        <v>0.11764705882352941</v>
      </c>
      <c r="J39" s="12">
        <f>AVERAGE(E11,N11,W11,AF11,AO11,AX11,BG11,BP11,BY11,CH11,CQ11,CZ11,DI11,DR11,EA11,EJ11,ES11)</f>
        <v>0</v>
      </c>
      <c r="K39" s="12">
        <f>AVERAGE(F5,O5,X5,AG5,AP5,AY5,BH5,BQ5,BZ5,CI5,CR5,DA5,DJ5,DS5,EB5,EK5,ET5)</f>
        <v>1.7058823529411764</v>
      </c>
      <c r="L39" s="12">
        <f>AVERAGE(F11,O11,X11,AG11,AP11,AY11,BH11,BQ11,BZ11,CI11,CR11,DA11,DJ11,DS11,EB11,EK11,ET11)</f>
        <v>0.58823529411764708</v>
      </c>
      <c r="M39" s="11">
        <f>AVERAGE(G5,P5,Y5,AH5,AQ5,AZ5,BI5,BR5,CA5,CJ5,CS5,DB5,DK5,DT5,EC5,EL5,EU5)</f>
        <v>0.92364856950352325</v>
      </c>
      <c r="N39" s="11">
        <f>AVERAGE(G11,P11,Y11,AH11,AQ11,AZ11,BI11,BR11,CA11,CJ11,CS11,DB11,DK11,DT11,EC11,EL11,EU11)</f>
        <v>0.98089217616855184</v>
      </c>
    </row>
    <row r="40" spans="1:14" s="46" customFormat="1">
      <c r="A40" s="45"/>
      <c r="B40" s="25">
        <v>2</v>
      </c>
      <c r="C40" s="8">
        <f t="shared" ref="C40:C43" si="104">AVERAGE(H6,Q6,Z6,AI6,AR6,BA6,BJ6,BS6,CB6,CK6,CT6,DC6,DL6,DU6,ED6,EM6,EV6)</f>
        <v>89.12914465793807</v>
      </c>
      <c r="D40" s="8">
        <f t="shared" ref="D40:D43" si="105">AVERAGE(H12,Q12,Z12,AI12,AR12,BA12,BJ12,BS12,CB12,CK12,CT12,DC12,DL12,DU12,ED12,EM12,EV12)</f>
        <v>130.9280500793048</v>
      </c>
      <c r="E40" s="12">
        <f t="shared" ref="E40:E43" si="106">AVERAGE(C6,L6,U6,AD6,AM6,AV6,BE6,BN6,BW6,CF6,CO6,CX6,DG6,DP6,DY6,EH6,EQ6)</f>
        <v>95.058823529411768</v>
      </c>
      <c r="F40" s="12">
        <f t="shared" ref="F40:F43" si="107">AVERAGE(C12,L12,U12,AD12,AM12,AV12,BE12,BN12,BW12,CF12,CO12,CX12,DG12,DP12,DY12,EH12,EQ12)</f>
        <v>133.88235294117646</v>
      </c>
      <c r="G40" s="12">
        <f t="shared" ref="G40:G43" si="108">AVERAGE(D6,M6,V6,AE6,AN6,AW6,BF6,BO6,BX6,CG6,CP6,CY6,DH6,DQ6,DZ6,EI6,ER6)</f>
        <v>23.764705882352942</v>
      </c>
      <c r="H40" s="12">
        <f t="shared" ref="H40:H43" si="109">AVERAGE(D12,M12,V12,AE12,AN12,AW12,BF12,BO12,BX12,CG12,CP12,CY12,DH12,DQ12,DZ12,EI12,ER12)</f>
        <v>30.529411764705884</v>
      </c>
      <c r="I40" s="12">
        <f t="shared" ref="I40:I43" si="110">AVERAGE(E6,N6,W6,AF6,AO6,AX6,BG6,BP6,BY6,CH6,CQ6,CZ6,DI6,DR6,EA6,EJ6,ES6)</f>
        <v>0</v>
      </c>
      <c r="J40" s="12">
        <f t="shared" ref="J40:J43" si="111">AVERAGE(E12,N12,W12,AF12,AO12,AX12,BG12,BP12,BY12,CH12,CQ12,CZ12,DI12,DR12,EA12,EJ12,ES12)</f>
        <v>5.8823529411764705E-2</v>
      </c>
      <c r="K40" s="12">
        <f t="shared" ref="K40:K43" si="112">AVERAGE(F6,O6,X6,AG6,AP6,AY6,BH6,BQ6,BZ6,CI6,CR6,DA6,DJ6,DS6,EB6,EK6,ET6)</f>
        <v>1.588235294117647</v>
      </c>
      <c r="L40" s="12">
        <f t="shared" ref="L40:L43" si="113">AVERAGE(F12,O12,X12,AG12,AP12,AY12,BH12,BQ12,BZ12,CI12,CR12,DA12,DJ12,DS12,EB12,EK12,ET12)</f>
        <v>0.6470588235294118</v>
      </c>
      <c r="M40" s="11">
        <f t="shared" ref="M40:M43" si="114">AVERAGE(G6,P6,Y6,AH6,AQ6,AZ6,BI6,BR6,CA6,CJ6,CS6,DB6,DK6,DT6,EC6,EL6,EU6)</f>
        <v>0.93625954040956749</v>
      </c>
      <c r="N40" s="11">
        <f t="shared" ref="N40:N43" si="115">AVERAGE(G12,P12,Y12,AH12,AQ12,AZ12,BI12,BR12,CA12,CJ12,CS12,DB12,DK12,DT12,EC12,EL12,EU12)</f>
        <v>0.97838934030157743</v>
      </c>
    </row>
    <row r="41" spans="1:14" s="46" customFormat="1">
      <c r="A41" s="45"/>
      <c r="B41" s="25">
        <v>3</v>
      </c>
      <c r="C41" s="8">
        <f t="shared" si="104"/>
        <v>92.541137174396326</v>
      </c>
      <c r="D41" s="8">
        <f t="shared" si="105"/>
        <v>125.64208667851263</v>
      </c>
      <c r="E41" s="12">
        <f t="shared" si="106"/>
        <v>99.235294117647058</v>
      </c>
      <c r="F41" s="12">
        <f t="shared" si="107"/>
        <v>129.52941176470588</v>
      </c>
      <c r="G41" s="12">
        <f t="shared" si="108"/>
        <v>26.823529411764707</v>
      </c>
      <c r="H41" s="12">
        <f t="shared" si="109"/>
        <v>35.941176470588232</v>
      </c>
      <c r="I41" s="12">
        <f t="shared" si="110"/>
        <v>0.29411764705882354</v>
      </c>
      <c r="J41" s="12">
        <f t="shared" si="111"/>
        <v>0.11764705882352941</v>
      </c>
      <c r="K41" s="12">
        <f t="shared" si="112"/>
        <v>1.4705882352941178</v>
      </c>
      <c r="L41" s="12">
        <f t="shared" si="113"/>
        <v>1</v>
      </c>
      <c r="M41" s="11">
        <f t="shared" si="114"/>
        <v>0.92915128071364639</v>
      </c>
      <c r="N41" s="11">
        <f t="shared" si="115"/>
        <v>0.96863033503007168</v>
      </c>
    </row>
    <row r="42" spans="1:14" s="46" customFormat="1">
      <c r="A42" s="45"/>
      <c r="B42" s="25">
        <v>4</v>
      </c>
      <c r="C42" s="8">
        <f t="shared" si="104"/>
        <v>89.762124393457796</v>
      </c>
      <c r="D42" s="8">
        <f t="shared" si="105"/>
        <v>121.91138177182293</v>
      </c>
      <c r="E42" s="12">
        <f t="shared" si="106"/>
        <v>97.588235294117652</v>
      </c>
      <c r="F42" s="12">
        <f t="shared" si="107"/>
        <v>125.35294117647059</v>
      </c>
      <c r="G42" s="12">
        <f t="shared" si="108"/>
        <v>25.529411764705884</v>
      </c>
      <c r="H42" s="12">
        <f t="shared" si="109"/>
        <v>31.764705882352942</v>
      </c>
      <c r="I42" s="12">
        <f t="shared" si="110"/>
        <v>5.8823529411764705E-2</v>
      </c>
      <c r="J42" s="12">
        <f t="shared" si="111"/>
        <v>5.8823529411764705E-2</v>
      </c>
      <c r="K42" s="12">
        <f t="shared" si="112"/>
        <v>2.1764705882352939</v>
      </c>
      <c r="L42" s="12">
        <f t="shared" si="113"/>
        <v>0.76470588235294112</v>
      </c>
      <c r="M42" s="11">
        <f t="shared" si="114"/>
        <v>0.92117113900254344</v>
      </c>
      <c r="N42" s="11">
        <f t="shared" si="115"/>
        <v>0.97266455026201959</v>
      </c>
    </row>
    <row r="43" spans="1:14" s="46" customFormat="1">
      <c r="A43" s="45"/>
      <c r="B43" s="25">
        <v>5</v>
      </c>
      <c r="C43" s="8">
        <f t="shared" si="104"/>
        <v>87.198742156177303</v>
      </c>
      <c r="D43" s="8">
        <f t="shared" si="105"/>
        <v>119.25807189532782</v>
      </c>
      <c r="E43" s="12">
        <f t="shared" si="106"/>
        <v>90.588235294117652</v>
      </c>
      <c r="F43" s="12">
        <f t="shared" si="107"/>
        <v>123.52941176470588</v>
      </c>
      <c r="G43" s="12">
        <f t="shared" si="108"/>
        <v>25.294117647058822</v>
      </c>
      <c r="H43" s="12">
        <f t="shared" si="109"/>
        <v>32.941176470588232</v>
      </c>
      <c r="I43" s="12">
        <f t="shared" si="110"/>
        <v>0</v>
      </c>
      <c r="J43" s="12">
        <f t="shared" si="111"/>
        <v>0</v>
      </c>
      <c r="K43" s="12">
        <f t="shared" si="112"/>
        <v>1</v>
      </c>
      <c r="L43" s="12">
        <f t="shared" si="113"/>
        <v>1.2352941176470589</v>
      </c>
      <c r="M43" s="11">
        <f t="shared" si="114"/>
        <v>0.96293068123539438</v>
      </c>
      <c r="N43" s="11">
        <f t="shared" si="115"/>
        <v>0.96667226593385092</v>
      </c>
    </row>
    <row r="44" spans="1:14" s="46" customFormat="1" ht="60.75" customHeight="1">
      <c r="A44" s="45"/>
      <c r="B44" s="87" t="s">
        <v>17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9"/>
    </row>
    <row r="45" spans="1:14" s="46" customFormat="1">
      <c r="A45" s="45"/>
      <c r="B45" s="45"/>
      <c r="C45" s="47"/>
      <c r="D45" s="47"/>
      <c r="E45" s="47"/>
      <c r="F45" s="47"/>
      <c r="G45" s="47"/>
      <c r="H45" s="47"/>
    </row>
    <row r="46" spans="1:14">
      <c r="F46" s="1"/>
      <c r="G46" s="1"/>
      <c r="H46" s="1"/>
      <c r="I46" s="1"/>
    </row>
    <row r="47" spans="1:14">
      <c r="D47" s="20"/>
      <c r="E47" s="20"/>
      <c r="F47" s="1"/>
      <c r="G47" s="1"/>
      <c r="H47" s="1"/>
      <c r="I47" s="1"/>
    </row>
    <row r="48" spans="1:14">
      <c r="F48" s="1"/>
      <c r="G48" s="1"/>
      <c r="H48" s="1"/>
      <c r="I48" s="1"/>
    </row>
    <row r="49" spans="2:37">
      <c r="F49" s="1"/>
      <c r="G49" s="1"/>
      <c r="H49" s="1"/>
      <c r="I49" s="1"/>
    </row>
    <row r="50" spans="2:37">
      <c r="F50" s="1"/>
      <c r="G50" s="1"/>
      <c r="H50" s="1"/>
      <c r="I50" s="1"/>
    </row>
    <row r="51" spans="2:37">
      <c r="F51" s="1"/>
      <c r="G51" s="1"/>
      <c r="H51" s="1"/>
      <c r="I51" s="1"/>
    </row>
    <row r="52" spans="2:37">
      <c r="F52" s="1"/>
      <c r="G52" s="1"/>
      <c r="H52" s="1"/>
      <c r="I52" s="1"/>
    </row>
    <row r="53" spans="2:37">
      <c r="F53" s="1"/>
      <c r="G53" s="1"/>
      <c r="H53" s="1"/>
      <c r="I53" s="1"/>
    </row>
    <row r="54" spans="2:37">
      <c r="F54" s="1"/>
      <c r="G54" s="1"/>
      <c r="H54" s="1"/>
      <c r="I54" s="1"/>
    </row>
    <row r="55" spans="2:37">
      <c r="F55" s="1"/>
      <c r="G55" s="1"/>
      <c r="H55" s="1"/>
      <c r="I55" s="1"/>
    </row>
    <row r="56" spans="2:37">
      <c r="F56" s="1"/>
      <c r="G56" s="1"/>
      <c r="H56" s="1"/>
      <c r="I56" s="1"/>
    </row>
    <row r="57" spans="2:37">
      <c r="F57" s="1"/>
      <c r="G57" s="1"/>
      <c r="H57" s="1"/>
      <c r="I57" s="1"/>
    </row>
    <row r="58" spans="2:37">
      <c r="F58" s="1"/>
      <c r="G58" s="1"/>
      <c r="H58" s="1"/>
      <c r="I58" s="1"/>
    </row>
    <row r="59" spans="2:37">
      <c r="F59" s="1"/>
      <c r="G59" s="1"/>
      <c r="H59" s="1"/>
      <c r="I59" s="1"/>
    </row>
    <row r="60" spans="2:37">
      <c r="B60" s="75" t="s">
        <v>22</v>
      </c>
      <c r="C60" s="78"/>
      <c r="D60" s="78"/>
      <c r="E60" s="78"/>
      <c r="F60" s="78"/>
      <c r="G60" s="78"/>
      <c r="H60" s="78"/>
      <c r="I60" s="78"/>
      <c r="J60" s="78"/>
      <c r="K60" s="79" t="s">
        <v>23</v>
      </c>
      <c r="L60" s="79"/>
      <c r="M60" s="79"/>
      <c r="N60" s="79"/>
      <c r="O60" s="79"/>
      <c r="P60" s="79"/>
      <c r="Q60" s="79"/>
      <c r="R60" s="79"/>
      <c r="S60" s="79"/>
      <c r="T60" s="80" t="s">
        <v>24</v>
      </c>
      <c r="U60" s="75"/>
      <c r="V60" s="75"/>
      <c r="W60" s="75"/>
      <c r="X60" s="75"/>
      <c r="Y60" s="75"/>
      <c r="Z60" s="75"/>
      <c r="AA60" s="75"/>
      <c r="AB60" s="75"/>
      <c r="AC60" s="75" t="s">
        <v>25</v>
      </c>
      <c r="AD60" s="75"/>
      <c r="AE60" s="75"/>
      <c r="AF60" s="75"/>
      <c r="AG60" s="75"/>
      <c r="AH60" s="75"/>
      <c r="AI60" s="75"/>
      <c r="AJ60" s="75"/>
      <c r="AK60" s="75"/>
    </row>
    <row r="61" spans="2:37">
      <c r="B61" s="78"/>
      <c r="C61" s="78"/>
      <c r="D61" s="78"/>
      <c r="E61" s="78"/>
      <c r="F61" s="78"/>
      <c r="G61" s="78"/>
      <c r="H61" s="78"/>
      <c r="I61" s="78"/>
      <c r="J61" s="78"/>
      <c r="K61" s="79"/>
      <c r="L61" s="79"/>
      <c r="M61" s="79"/>
      <c r="N61" s="79"/>
      <c r="O61" s="79"/>
      <c r="P61" s="79"/>
      <c r="Q61" s="79"/>
      <c r="R61" s="79"/>
      <c r="S61" s="79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</row>
    <row r="62" spans="2:37">
      <c r="B62" s="78"/>
      <c r="C62" s="78"/>
      <c r="D62" s="78"/>
      <c r="E62" s="78"/>
      <c r="F62" s="78"/>
      <c r="G62" s="78"/>
      <c r="H62" s="78"/>
      <c r="I62" s="78"/>
      <c r="J62" s="78"/>
      <c r="K62" s="79"/>
      <c r="L62" s="79"/>
      <c r="M62" s="79"/>
      <c r="N62" s="79"/>
      <c r="O62" s="79"/>
      <c r="P62" s="79"/>
      <c r="Q62" s="79"/>
      <c r="R62" s="79"/>
      <c r="S62" s="79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</row>
    <row r="63" spans="2:37">
      <c r="B63" s="78"/>
      <c r="C63" s="78"/>
      <c r="D63" s="78"/>
      <c r="E63" s="78"/>
      <c r="F63" s="78"/>
      <c r="G63" s="78"/>
      <c r="H63" s="78"/>
      <c r="I63" s="78"/>
      <c r="J63" s="78"/>
      <c r="K63" s="79"/>
      <c r="L63" s="79"/>
      <c r="M63" s="79"/>
      <c r="N63" s="79"/>
      <c r="O63" s="79"/>
      <c r="P63" s="79"/>
      <c r="Q63" s="79"/>
      <c r="R63" s="79"/>
      <c r="S63" s="79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</row>
    <row r="64" spans="2:37">
      <c r="B64" s="78"/>
      <c r="C64" s="78"/>
      <c r="D64" s="78"/>
      <c r="E64" s="78"/>
      <c r="F64" s="78"/>
      <c r="G64" s="78"/>
      <c r="H64" s="78"/>
      <c r="I64" s="78"/>
      <c r="J64" s="78"/>
      <c r="K64" s="79"/>
      <c r="L64" s="79"/>
      <c r="M64" s="79"/>
      <c r="N64" s="79"/>
      <c r="O64" s="79"/>
      <c r="P64" s="79"/>
      <c r="Q64" s="79"/>
      <c r="R64" s="79"/>
      <c r="S64" s="79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</row>
    <row r="65" spans="1:5" s="46" customFormat="1">
      <c r="A65" s="45"/>
      <c r="B65" s="45"/>
      <c r="C65" s="45"/>
      <c r="D65" s="45"/>
      <c r="E65" s="45"/>
    </row>
    <row r="66" spans="1:5" s="46" customFormat="1">
      <c r="A66" s="45"/>
      <c r="B66" s="45"/>
      <c r="C66" s="45"/>
      <c r="D66" s="45"/>
      <c r="E66" s="45"/>
    </row>
    <row r="67" spans="1:5" s="46" customFormat="1">
      <c r="A67" s="45"/>
      <c r="B67" s="45"/>
      <c r="C67" s="45"/>
      <c r="D67" s="45"/>
      <c r="E67" s="45"/>
    </row>
    <row r="68" spans="1:5" s="46" customFormat="1">
      <c r="A68" s="45"/>
      <c r="B68" s="45"/>
      <c r="C68" s="45"/>
      <c r="D68" s="45"/>
      <c r="E68" s="45"/>
    </row>
    <row r="69" spans="1:5" s="46" customFormat="1">
      <c r="A69" s="45"/>
      <c r="B69" s="45"/>
      <c r="C69" s="45"/>
      <c r="D69" s="45"/>
      <c r="E69" s="45"/>
    </row>
    <row r="70" spans="1:5" s="46" customFormat="1">
      <c r="A70" s="45"/>
      <c r="B70" s="45"/>
      <c r="C70" s="45"/>
      <c r="D70" s="45"/>
      <c r="E70" s="45"/>
    </row>
    <row r="71" spans="1:5" s="46" customFormat="1">
      <c r="A71" s="45"/>
      <c r="B71" s="45"/>
      <c r="C71" s="45"/>
      <c r="D71" s="45"/>
      <c r="E71" s="45"/>
    </row>
    <row r="72" spans="1:5" s="46" customFormat="1">
      <c r="A72" s="45"/>
      <c r="B72" s="45"/>
      <c r="C72" s="45"/>
      <c r="D72" s="45"/>
      <c r="E72" s="45"/>
    </row>
    <row r="73" spans="1:5" s="46" customFormat="1">
      <c r="A73" s="45"/>
      <c r="B73" s="45"/>
      <c r="C73" s="45"/>
      <c r="D73" s="45"/>
      <c r="E73" s="45"/>
    </row>
    <row r="74" spans="1:5" s="46" customFormat="1">
      <c r="A74" s="45"/>
      <c r="B74" s="45"/>
      <c r="C74" s="45"/>
      <c r="D74" s="45"/>
      <c r="E74" s="45"/>
    </row>
    <row r="75" spans="1:5" s="46" customFormat="1">
      <c r="A75" s="45"/>
      <c r="B75" s="45"/>
      <c r="C75" s="45"/>
      <c r="D75" s="45"/>
      <c r="E75" s="45"/>
    </row>
    <row r="76" spans="1:5" s="46" customFormat="1">
      <c r="A76" s="45"/>
      <c r="B76" s="45"/>
      <c r="C76" s="45"/>
      <c r="D76" s="45"/>
      <c r="E76" s="45"/>
    </row>
    <row r="77" spans="1:5" s="46" customFormat="1">
      <c r="A77" s="45"/>
      <c r="B77" s="45"/>
      <c r="C77" s="45"/>
      <c r="D77" s="45"/>
      <c r="E77" s="45"/>
    </row>
    <row r="78" spans="1:5" s="46" customFormat="1">
      <c r="A78" s="45"/>
      <c r="B78" s="45"/>
      <c r="C78" s="45"/>
      <c r="D78" s="45"/>
      <c r="E78" s="45"/>
    </row>
    <row r="79" spans="1:5" s="46" customFormat="1">
      <c r="A79" s="45"/>
      <c r="B79" s="45"/>
      <c r="C79" s="45"/>
      <c r="D79" s="45"/>
      <c r="E79" s="45"/>
    </row>
    <row r="80" spans="1:5" s="46" customFormat="1">
      <c r="A80" s="45"/>
      <c r="B80" s="45"/>
      <c r="C80" s="45"/>
      <c r="D80" s="45"/>
      <c r="E80" s="45"/>
    </row>
    <row r="81" spans="1:5" s="46" customFormat="1">
      <c r="A81" s="45"/>
      <c r="B81" s="45"/>
      <c r="C81" s="45"/>
      <c r="D81" s="45"/>
      <c r="E81" s="45"/>
    </row>
    <row r="82" spans="1:5" s="46" customFormat="1">
      <c r="A82" s="45"/>
      <c r="B82" s="45"/>
      <c r="C82" s="45"/>
      <c r="D82" s="45"/>
      <c r="E82" s="45"/>
    </row>
    <row r="83" spans="1:5" s="46" customFormat="1">
      <c r="A83" s="45"/>
      <c r="B83" s="45"/>
      <c r="C83" s="45"/>
      <c r="D83" s="45"/>
      <c r="E83" s="45"/>
    </row>
    <row r="84" spans="1:5" s="46" customFormat="1">
      <c r="A84" s="45"/>
      <c r="B84" s="45"/>
      <c r="C84" s="45"/>
      <c r="D84" s="45"/>
      <c r="E84" s="45"/>
    </row>
    <row r="85" spans="1:5" s="46" customFormat="1">
      <c r="A85" s="45"/>
      <c r="B85" s="45"/>
      <c r="C85" s="45"/>
      <c r="D85" s="45"/>
      <c r="E85" s="45"/>
    </row>
    <row r="86" spans="1:5" s="46" customFormat="1">
      <c r="A86" s="45"/>
      <c r="B86" s="45"/>
      <c r="C86" s="45"/>
      <c r="D86" s="45"/>
      <c r="E86" s="45"/>
    </row>
    <row r="87" spans="1:5" s="46" customFormat="1">
      <c r="A87" s="45"/>
      <c r="B87" s="45"/>
      <c r="C87" s="45"/>
      <c r="D87" s="45"/>
      <c r="E87" s="45"/>
    </row>
    <row r="88" spans="1:5" s="46" customFormat="1">
      <c r="A88" s="45"/>
      <c r="B88" s="45"/>
      <c r="C88" s="45"/>
      <c r="D88" s="45"/>
      <c r="E88" s="45"/>
    </row>
    <row r="89" spans="1:5" s="46" customFormat="1">
      <c r="A89" s="45"/>
      <c r="B89" s="45"/>
      <c r="C89" s="45"/>
      <c r="D89" s="45"/>
      <c r="E89" s="45"/>
    </row>
    <row r="90" spans="1:5" s="46" customFormat="1">
      <c r="A90" s="45"/>
      <c r="B90" s="45"/>
      <c r="C90" s="45"/>
      <c r="D90" s="45"/>
      <c r="E90" s="45"/>
    </row>
    <row r="91" spans="1:5" s="46" customFormat="1">
      <c r="A91" s="45"/>
      <c r="B91" s="45"/>
      <c r="C91" s="45"/>
      <c r="D91" s="45"/>
      <c r="E91" s="45"/>
    </row>
    <row r="92" spans="1:5" s="46" customFormat="1">
      <c r="A92" s="45"/>
      <c r="B92" s="45"/>
      <c r="C92" s="45"/>
      <c r="D92" s="45"/>
      <c r="E92" s="45"/>
    </row>
    <row r="93" spans="1:5" s="46" customFormat="1">
      <c r="A93" s="45"/>
      <c r="B93" s="45"/>
      <c r="C93" s="45"/>
      <c r="D93" s="45"/>
      <c r="E93" s="45"/>
    </row>
    <row r="94" spans="1:5" s="46" customFormat="1">
      <c r="A94" s="45"/>
      <c r="B94" s="45"/>
      <c r="C94" s="45"/>
      <c r="D94" s="45"/>
      <c r="E94" s="45"/>
    </row>
    <row r="95" spans="1:5" s="46" customFormat="1">
      <c r="A95" s="45"/>
      <c r="B95" s="45"/>
      <c r="C95" s="45"/>
      <c r="D95" s="45"/>
      <c r="E95" s="45"/>
    </row>
    <row r="96" spans="1:5" s="46" customFormat="1">
      <c r="A96" s="45"/>
      <c r="B96" s="45"/>
      <c r="C96" s="45"/>
      <c r="D96" s="45"/>
      <c r="E96" s="45"/>
    </row>
  </sheetData>
  <mergeCells count="47">
    <mergeCell ref="B60:J64"/>
    <mergeCell ref="K60:S64"/>
    <mergeCell ref="T60:AB64"/>
    <mergeCell ref="AC60:AK64"/>
    <mergeCell ref="B36:N36"/>
    <mergeCell ref="B44:N44"/>
    <mergeCell ref="EQ10:EW10"/>
    <mergeCell ref="C37:D37"/>
    <mergeCell ref="E37:F37"/>
    <mergeCell ref="G37:H37"/>
    <mergeCell ref="I37:J37"/>
    <mergeCell ref="K37:L37"/>
    <mergeCell ref="M37:N37"/>
    <mergeCell ref="BW10:CC10"/>
    <mergeCell ref="C34:H34"/>
    <mergeCell ref="CF10:CL10"/>
    <mergeCell ref="CO3:CU3"/>
    <mergeCell ref="CO10:CU10"/>
    <mergeCell ref="CX3:DD3"/>
    <mergeCell ref="CX10:DD10"/>
    <mergeCell ref="DG10:DM10"/>
    <mergeCell ref="DP3:DV3"/>
    <mergeCell ref="DP10:DV10"/>
    <mergeCell ref="DY10:EE10"/>
    <mergeCell ref="DY3:EE3"/>
    <mergeCell ref="AV3:BB3"/>
    <mergeCell ref="BE3:BK3"/>
    <mergeCell ref="BN3:BT3"/>
    <mergeCell ref="BW3:CC3"/>
    <mergeCell ref="DG3:DM3"/>
    <mergeCell ref="CF3:CL3"/>
    <mergeCell ref="C3:I3"/>
    <mergeCell ref="C10:I10"/>
    <mergeCell ref="L3:R3"/>
    <mergeCell ref="L10:R10"/>
    <mergeCell ref="EQ3:EW3"/>
    <mergeCell ref="AV10:BB10"/>
    <mergeCell ref="BE10:BK10"/>
    <mergeCell ref="BN10:BT10"/>
    <mergeCell ref="U3:AA3"/>
    <mergeCell ref="U10:AA10"/>
    <mergeCell ref="AD3:AJ3"/>
    <mergeCell ref="AD10:AJ10"/>
    <mergeCell ref="AM3:AS3"/>
    <mergeCell ref="AM10:AS10"/>
    <mergeCell ref="EH3:EN3"/>
    <mergeCell ref="EH10:EN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Z68"/>
  <sheetViews>
    <sheetView zoomScale="70" zoomScaleNormal="70" workbookViewId="0">
      <selection activeCell="B44" sqref="B44:N44"/>
    </sheetView>
  </sheetViews>
  <sheetFormatPr defaultRowHeight="15"/>
  <cols>
    <col min="1" max="1" width="14" customWidth="1"/>
    <col min="2" max="2" width="18.7109375" customWidth="1"/>
    <col min="3" max="3" width="6.7109375" customWidth="1"/>
    <col min="4" max="9" width="5.7109375" customWidth="1"/>
    <col min="10" max="10" width="15" customWidth="1"/>
    <col min="11" max="11" width="19.7109375" customWidth="1"/>
    <col min="12" max="18" width="5.7109375" customWidth="1"/>
    <col min="19" max="19" width="14" customWidth="1"/>
    <col min="20" max="20" width="20.28515625" customWidth="1"/>
    <col min="21" max="26" width="5.7109375" customWidth="1"/>
    <col min="27" max="27" width="4.85546875" customWidth="1"/>
    <col min="28" max="28" width="14.42578125" customWidth="1"/>
    <col min="29" max="29" width="23.140625" customWidth="1"/>
    <col min="30" max="36" width="5.7109375" customWidth="1"/>
    <col min="37" max="37" width="14" customWidth="1"/>
    <col min="38" max="38" width="22.42578125" customWidth="1"/>
    <col min="39" max="45" width="5.7109375" customWidth="1"/>
  </cols>
  <sheetData>
    <row r="1" spans="1:45" s="35" customFormat="1"/>
    <row r="2" spans="1:45" s="35" customFormat="1"/>
    <row r="3" spans="1:45" s="35" customFormat="1" ht="15.75">
      <c r="A3" s="36"/>
      <c r="B3" s="36"/>
      <c r="C3" s="85" t="s">
        <v>9</v>
      </c>
      <c r="D3" s="86"/>
      <c r="E3" s="86"/>
      <c r="F3" s="86"/>
      <c r="G3" s="86"/>
      <c r="H3" s="86"/>
      <c r="I3" s="18"/>
      <c r="J3" s="36"/>
      <c r="K3" s="36"/>
      <c r="L3" s="85" t="s">
        <v>9</v>
      </c>
      <c r="M3" s="86"/>
      <c r="N3" s="86"/>
      <c r="O3" s="86"/>
      <c r="P3" s="86"/>
      <c r="Q3" s="86"/>
      <c r="R3" s="18"/>
      <c r="S3" s="36"/>
      <c r="T3" s="36"/>
      <c r="U3" s="85" t="s">
        <v>9</v>
      </c>
      <c r="V3" s="86"/>
      <c r="W3" s="86"/>
      <c r="X3" s="86"/>
      <c r="Y3" s="86"/>
      <c r="Z3" s="86"/>
      <c r="AA3" s="18"/>
      <c r="AB3" s="36"/>
      <c r="AC3" s="36"/>
      <c r="AD3" s="85" t="s">
        <v>9</v>
      </c>
      <c r="AE3" s="86"/>
      <c r="AF3" s="86"/>
      <c r="AG3" s="86"/>
      <c r="AH3" s="86"/>
      <c r="AI3" s="86"/>
      <c r="AJ3" s="18"/>
      <c r="AK3" s="36"/>
      <c r="AL3" s="36"/>
      <c r="AM3" s="85" t="s">
        <v>9</v>
      </c>
      <c r="AN3" s="86"/>
      <c r="AO3" s="86"/>
      <c r="AP3" s="86"/>
      <c r="AQ3" s="86"/>
      <c r="AR3" s="86"/>
      <c r="AS3" s="18"/>
    </row>
    <row r="4" spans="1:45" s="35" customFormat="1" ht="15.75">
      <c r="A4" s="34">
        <v>1</v>
      </c>
      <c r="B4" s="36"/>
      <c r="C4" s="18" t="s">
        <v>0</v>
      </c>
      <c r="D4" s="18" t="s">
        <v>1</v>
      </c>
      <c r="E4" s="18" t="s">
        <v>2</v>
      </c>
      <c r="F4" s="18" t="s">
        <v>3</v>
      </c>
      <c r="G4" s="18" t="s">
        <v>4</v>
      </c>
      <c r="H4" s="18" t="s">
        <v>5</v>
      </c>
      <c r="I4" s="18"/>
      <c r="J4" s="34">
        <v>2</v>
      </c>
      <c r="K4" s="36"/>
      <c r="L4" s="18" t="s">
        <v>0</v>
      </c>
      <c r="M4" s="18" t="s">
        <v>1</v>
      </c>
      <c r="N4" s="18" t="s">
        <v>2</v>
      </c>
      <c r="O4" s="18" t="s">
        <v>3</v>
      </c>
      <c r="P4" s="18" t="s">
        <v>4</v>
      </c>
      <c r="Q4" s="18" t="s">
        <v>5</v>
      </c>
      <c r="R4" s="18"/>
      <c r="S4" s="34">
        <v>3</v>
      </c>
      <c r="T4" s="36"/>
      <c r="U4" s="18" t="s">
        <v>0</v>
      </c>
      <c r="V4" s="18" t="s">
        <v>1</v>
      </c>
      <c r="W4" s="18" t="s">
        <v>2</v>
      </c>
      <c r="X4" s="18" t="s">
        <v>3</v>
      </c>
      <c r="Y4" s="18" t="s">
        <v>4</v>
      </c>
      <c r="Z4" s="18" t="s">
        <v>5</v>
      </c>
      <c r="AA4" s="18"/>
      <c r="AB4" s="34">
        <v>4</v>
      </c>
      <c r="AC4" s="36"/>
      <c r="AD4" s="18" t="s">
        <v>0</v>
      </c>
      <c r="AE4" s="18" t="s">
        <v>1</v>
      </c>
      <c r="AF4" s="18" t="s">
        <v>2</v>
      </c>
      <c r="AG4" s="18" t="s">
        <v>3</v>
      </c>
      <c r="AH4" s="18" t="s">
        <v>4</v>
      </c>
      <c r="AI4" s="18" t="s">
        <v>5</v>
      </c>
      <c r="AJ4" s="18"/>
      <c r="AK4" s="34">
        <v>5</v>
      </c>
      <c r="AL4" s="36"/>
      <c r="AM4" s="18" t="s">
        <v>0</v>
      </c>
      <c r="AN4" s="18" t="s">
        <v>1</v>
      </c>
      <c r="AO4" s="18" t="s">
        <v>2</v>
      </c>
      <c r="AP4" s="18" t="s">
        <v>3</v>
      </c>
      <c r="AQ4" s="18" t="s">
        <v>4</v>
      </c>
      <c r="AR4" s="18" t="s">
        <v>5</v>
      </c>
      <c r="AS4" s="18"/>
    </row>
    <row r="5" spans="1:45" s="41" customFormat="1" ht="33.75" customHeight="1">
      <c r="A5" s="37" t="s">
        <v>6</v>
      </c>
      <c r="B5" s="40" t="s">
        <v>52</v>
      </c>
      <c r="C5" s="18">
        <v>313</v>
      </c>
      <c r="D5" s="18">
        <v>62</v>
      </c>
      <c r="E5" s="18">
        <v>1</v>
      </c>
      <c r="F5" s="18">
        <v>6</v>
      </c>
      <c r="G5" s="38">
        <f>(D5-E5)/(D5+F5)</f>
        <v>0.8970588235294118</v>
      </c>
      <c r="H5" s="39">
        <f>G5*C5</f>
        <v>280.77941176470591</v>
      </c>
      <c r="I5" s="18">
        <v>1</v>
      </c>
      <c r="J5" s="37" t="s">
        <v>6</v>
      </c>
      <c r="K5" s="40" t="s">
        <v>53</v>
      </c>
      <c r="L5" s="18">
        <v>204</v>
      </c>
      <c r="M5" s="18">
        <v>43</v>
      </c>
      <c r="N5" s="18">
        <v>0</v>
      </c>
      <c r="O5" s="18">
        <v>5</v>
      </c>
      <c r="P5" s="38">
        <f>(M5-N5)/(M5+O5)</f>
        <v>0.89583333333333337</v>
      </c>
      <c r="Q5" s="39">
        <f>P5*L5</f>
        <v>182.75</v>
      </c>
      <c r="R5" s="18">
        <v>1</v>
      </c>
      <c r="S5" s="37" t="s">
        <v>6</v>
      </c>
      <c r="T5" s="40" t="s">
        <v>54</v>
      </c>
      <c r="U5" s="18">
        <v>146</v>
      </c>
      <c r="V5" s="18">
        <v>31</v>
      </c>
      <c r="W5" s="18">
        <v>0</v>
      </c>
      <c r="X5" s="18">
        <v>0</v>
      </c>
      <c r="Y5" s="38">
        <f>(V5-W5)/(V5+X5)</f>
        <v>1</v>
      </c>
      <c r="Z5" s="39">
        <f>Y5*U5</f>
        <v>146</v>
      </c>
      <c r="AA5" s="18">
        <v>1</v>
      </c>
      <c r="AB5" s="40" t="s">
        <v>6</v>
      </c>
      <c r="AC5" s="40" t="s">
        <v>55</v>
      </c>
      <c r="AD5" s="18">
        <v>133</v>
      </c>
      <c r="AE5" s="18">
        <v>27</v>
      </c>
      <c r="AF5" s="18">
        <v>0</v>
      </c>
      <c r="AG5" s="18">
        <v>0</v>
      </c>
      <c r="AH5" s="38">
        <f>(AE5-AF5)/(AE5+AG5)</f>
        <v>1</v>
      </c>
      <c r="AI5" s="39">
        <f>AH5*AD5</f>
        <v>133</v>
      </c>
      <c r="AJ5" s="18">
        <v>1</v>
      </c>
      <c r="AK5" s="37" t="s">
        <v>6</v>
      </c>
      <c r="AL5" s="40" t="s">
        <v>56</v>
      </c>
      <c r="AM5" s="18">
        <v>120</v>
      </c>
      <c r="AN5" s="18">
        <v>23</v>
      </c>
      <c r="AO5" s="18">
        <v>0</v>
      </c>
      <c r="AP5" s="18">
        <v>0</v>
      </c>
      <c r="AQ5" s="38">
        <f>(AN5-AO5)/(AN5+AP5)</f>
        <v>1</v>
      </c>
      <c r="AR5" s="39">
        <f>AQ5*AM5</f>
        <v>120</v>
      </c>
      <c r="AS5" s="18">
        <v>1</v>
      </c>
    </row>
    <row r="6" spans="1:45" s="41" customFormat="1" ht="15.75">
      <c r="A6" s="37" t="s">
        <v>7</v>
      </c>
      <c r="B6" s="37">
        <v>16</v>
      </c>
      <c r="C6" s="18">
        <v>171</v>
      </c>
      <c r="D6" s="18">
        <v>33</v>
      </c>
      <c r="E6" s="18">
        <v>0</v>
      </c>
      <c r="F6" s="18">
        <v>15</v>
      </c>
      <c r="G6" s="38">
        <f t="shared" ref="G6:G9" si="0">(D6-E6)/(D6+F6)</f>
        <v>0.6875</v>
      </c>
      <c r="H6" s="39">
        <f t="shared" ref="H6:H9" si="1">G6*C6</f>
        <v>117.5625</v>
      </c>
      <c r="I6" s="18">
        <v>2</v>
      </c>
      <c r="J6" s="37" t="s">
        <v>7</v>
      </c>
      <c r="K6" s="37">
        <v>13</v>
      </c>
      <c r="L6" s="18">
        <v>157</v>
      </c>
      <c r="M6" s="18">
        <v>50</v>
      </c>
      <c r="N6" s="18">
        <v>0</v>
      </c>
      <c r="O6" s="18">
        <v>0</v>
      </c>
      <c r="P6" s="38">
        <f t="shared" ref="P6:P9" si="2">(M6-N6)/(M6+O6)</f>
        <v>1</v>
      </c>
      <c r="Q6" s="39">
        <f t="shared" ref="Q6:Q9" si="3">P6*L6</f>
        <v>157</v>
      </c>
      <c r="R6" s="18">
        <v>2</v>
      </c>
      <c r="S6" s="37" t="s">
        <v>7</v>
      </c>
      <c r="T6" s="37">
        <v>13</v>
      </c>
      <c r="U6" s="18">
        <v>133</v>
      </c>
      <c r="V6" s="18">
        <v>40</v>
      </c>
      <c r="W6" s="18">
        <v>0</v>
      </c>
      <c r="X6" s="18">
        <v>1</v>
      </c>
      <c r="Y6" s="38">
        <f t="shared" ref="Y6:Y9" si="4">(V6-W6)/(V6+X6)</f>
        <v>0.97560975609756095</v>
      </c>
      <c r="Z6" s="39">
        <f t="shared" ref="Z6:Z9" si="5">Y6*U6</f>
        <v>129.7560975609756</v>
      </c>
      <c r="AA6" s="18">
        <v>2</v>
      </c>
      <c r="AB6" s="40" t="s">
        <v>7</v>
      </c>
      <c r="AC6" s="40">
        <v>13</v>
      </c>
      <c r="AD6" s="18">
        <v>102</v>
      </c>
      <c r="AE6" s="18">
        <v>28</v>
      </c>
      <c r="AF6" s="18">
        <v>0</v>
      </c>
      <c r="AG6" s="18">
        <v>0</v>
      </c>
      <c r="AH6" s="38">
        <f t="shared" ref="AH6:AH9" si="6">(AE6-AF6)/(AE6+AG6)</f>
        <v>1</v>
      </c>
      <c r="AI6" s="39">
        <f t="shared" ref="AI6:AI9" si="7">AH6*AD6</f>
        <v>102</v>
      </c>
      <c r="AJ6" s="18">
        <v>2</v>
      </c>
      <c r="AK6" s="37" t="s">
        <v>7</v>
      </c>
      <c r="AL6" s="37">
        <v>13</v>
      </c>
      <c r="AM6" s="18">
        <v>120</v>
      </c>
      <c r="AN6" s="18">
        <v>34</v>
      </c>
      <c r="AO6" s="18">
        <v>0</v>
      </c>
      <c r="AP6" s="18">
        <v>0</v>
      </c>
      <c r="AQ6" s="38">
        <f t="shared" ref="AQ6:AQ9" si="8">(AN6-AO6)/(AN6+AP6)</f>
        <v>1</v>
      </c>
      <c r="AR6" s="39">
        <f t="shared" ref="AR6:AR9" si="9">AQ6*AM6</f>
        <v>120</v>
      </c>
      <c r="AS6" s="18">
        <v>2</v>
      </c>
    </row>
    <row r="7" spans="1:45" s="41" customFormat="1" ht="16.5" customHeight="1">
      <c r="A7" s="37" t="s">
        <v>8</v>
      </c>
      <c r="B7" s="43">
        <v>2</v>
      </c>
      <c r="C7" s="18">
        <v>184</v>
      </c>
      <c r="D7" s="18">
        <v>42</v>
      </c>
      <c r="E7" s="18">
        <v>0</v>
      </c>
      <c r="F7" s="18">
        <v>11</v>
      </c>
      <c r="G7" s="38">
        <f t="shared" si="0"/>
        <v>0.79245283018867929</v>
      </c>
      <c r="H7" s="39">
        <f t="shared" si="1"/>
        <v>145.811320754717</v>
      </c>
      <c r="I7" s="18">
        <v>3</v>
      </c>
      <c r="J7" s="37" t="s">
        <v>8</v>
      </c>
      <c r="K7" s="43">
        <v>6</v>
      </c>
      <c r="L7" s="18">
        <v>189</v>
      </c>
      <c r="M7" s="18">
        <v>50</v>
      </c>
      <c r="N7" s="18">
        <v>0</v>
      </c>
      <c r="O7" s="18">
        <v>1</v>
      </c>
      <c r="P7" s="38">
        <f t="shared" si="2"/>
        <v>0.98039215686274506</v>
      </c>
      <c r="Q7" s="39">
        <f t="shared" si="3"/>
        <v>185.29411764705881</v>
      </c>
      <c r="R7" s="18">
        <v>3</v>
      </c>
      <c r="S7" s="37" t="s">
        <v>8</v>
      </c>
      <c r="T7" s="43">
        <v>5</v>
      </c>
      <c r="U7" s="18">
        <v>107</v>
      </c>
      <c r="V7" s="18">
        <v>31</v>
      </c>
      <c r="W7" s="18">
        <v>0</v>
      </c>
      <c r="X7" s="18">
        <v>1</v>
      </c>
      <c r="Y7" s="38">
        <f t="shared" si="4"/>
        <v>0.96875</v>
      </c>
      <c r="Z7" s="39">
        <f t="shared" si="5"/>
        <v>103.65625</v>
      </c>
      <c r="AA7" s="18">
        <v>3</v>
      </c>
      <c r="AB7" s="40" t="s">
        <v>8</v>
      </c>
      <c r="AC7" s="44">
        <v>1.5</v>
      </c>
      <c r="AD7" s="18">
        <v>92</v>
      </c>
      <c r="AE7" s="18">
        <v>31</v>
      </c>
      <c r="AF7" s="18">
        <v>0</v>
      </c>
      <c r="AG7" s="18">
        <v>1</v>
      </c>
      <c r="AH7" s="38">
        <f t="shared" si="6"/>
        <v>0.96875</v>
      </c>
      <c r="AI7" s="39">
        <f t="shared" si="7"/>
        <v>89.125</v>
      </c>
      <c r="AJ7" s="18">
        <v>3</v>
      </c>
      <c r="AK7" s="37" t="s">
        <v>8</v>
      </c>
      <c r="AL7" s="43">
        <v>1</v>
      </c>
      <c r="AM7" s="18">
        <v>120</v>
      </c>
      <c r="AN7" s="18">
        <v>38</v>
      </c>
      <c r="AO7" s="18">
        <v>0</v>
      </c>
      <c r="AP7" s="18">
        <v>1</v>
      </c>
      <c r="AQ7" s="38">
        <f t="shared" si="8"/>
        <v>0.97435897435897434</v>
      </c>
      <c r="AR7" s="39">
        <f t="shared" si="9"/>
        <v>116.92307692307692</v>
      </c>
      <c r="AS7" s="18">
        <v>3</v>
      </c>
    </row>
    <row r="8" spans="1:45" s="41" customFormat="1" ht="15.75">
      <c r="A8" s="52"/>
      <c r="B8" s="53"/>
      <c r="C8" s="18">
        <v>200</v>
      </c>
      <c r="D8" s="18">
        <v>71</v>
      </c>
      <c r="E8" s="18">
        <v>0</v>
      </c>
      <c r="F8" s="18">
        <v>26</v>
      </c>
      <c r="G8" s="38">
        <f t="shared" si="0"/>
        <v>0.73195876288659789</v>
      </c>
      <c r="H8" s="39">
        <f t="shared" si="1"/>
        <v>146.39175257731958</v>
      </c>
      <c r="I8" s="18">
        <v>4</v>
      </c>
      <c r="J8" s="52"/>
      <c r="K8" s="53"/>
      <c r="L8" s="18">
        <v>130</v>
      </c>
      <c r="M8" s="18">
        <v>32</v>
      </c>
      <c r="N8" s="18">
        <v>1</v>
      </c>
      <c r="O8" s="18">
        <v>1</v>
      </c>
      <c r="P8" s="38">
        <f t="shared" si="2"/>
        <v>0.93939393939393945</v>
      </c>
      <c r="Q8" s="39">
        <f t="shared" si="3"/>
        <v>122.12121212121212</v>
      </c>
      <c r="R8" s="18">
        <v>4</v>
      </c>
      <c r="S8" s="52"/>
      <c r="T8" s="53"/>
      <c r="U8" s="18">
        <v>129</v>
      </c>
      <c r="V8" s="18">
        <v>35</v>
      </c>
      <c r="W8" s="18">
        <v>0</v>
      </c>
      <c r="X8" s="18">
        <v>0</v>
      </c>
      <c r="Y8" s="38">
        <f t="shared" si="4"/>
        <v>1</v>
      </c>
      <c r="Z8" s="39">
        <f t="shared" si="5"/>
        <v>129</v>
      </c>
      <c r="AA8" s="18">
        <v>4</v>
      </c>
      <c r="AB8" s="52"/>
      <c r="AC8" s="53"/>
      <c r="AD8" s="18">
        <v>125</v>
      </c>
      <c r="AE8" s="18">
        <v>33</v>
      </c>
      <c r="AF8" s="18">
        <v>0</v>
      </c>
      <c r="AG8" s="18">
        <v>1</v>
      </c>
      <c r="AH8" s="38">
        <f t="shared" si="6"/>
        <v>0.97058823529411764</v>
      </c>
      <c r="AI8" s="39">
        <f t="shared" si="7"/>
        <v>121.32352941176471</v>
      </c>
      <c r="AJ8" s="18">
        <v>4</v>
      </c>
      <c r="AK8" s="52"/>
      <c r="AL8" s="53"/>
      <c r="AM8" s="18">
        <v>120</v>
      </c>
      <c r="AN8" s="18">
        <v>33</v>
      </c>
      <c r="AO8" s="18">
        <v>1</v>
      </c>
      <c r="AP8" s="18">
        <v>1</v>
      </c>
      <c r="AQ8" s="38">
        <f t="shared" si="8"/>
        <v>0.94117647058823528</v>
      </c>
      <c r="AR8" s="39">
        <f t="shared" si="9"/>
        <v>112.94117647058823</v>
      </c>
      <c r="AS8" s="18">
        <v>4</v>
      </c>
    </row>
    <row r="9" spans="1:45" s="60" customFormat="1" ht="15.75">
      <c r="A9" s="56"/>
      <c r="B9" s="57"/>
      <c r="C9" s="51">
        <v>180</v>
      </c>
      <c r="D9" s="51">
        <v>43</v>
      </c>
      <c r="E9" s="51">
        <v>0</v>
      </c>
      <c r="F9" s="51">
        <v>20</v>
      </c>
      <c r="G9" s="38">
        <f t="shared" si="0"/>
        <v>0.68253968253968256</v>
      </c>
      <c r="H9" s="39">
        <f t="shared" si="1"/>
        <v>122.85714285714286</v>
      </c>
      <c r="I9" s="18">
        <v>5</v>
      </c>
      <c r="J9" s="56"/>
      <c r="K9" s="57"/>
      <c r="L9" s="51">
        <v>176</v>
      </c>
      <c r="M9" s="51">
        <v>50</v>
      </c>
      <c r="N9" s="51">
        <v>0</v>
      </c>
      <c r="O9" s="51">
        <v>0</v>
      </c>
      <c r="P9" s="38">
        <f t="shared" si="2"/>
        <v>1</v>
      </c>
      <c r="Q9" s="39">
        <f t="shared" si="3"/>
        <v>176</v>
      </c>
      <c r="R9" s="18">
        <v>5</v>
      </c>
      <c r="S9" s="56"/>
      <c r="T9" s="57"/>
      <c r="U9" s="51">
        <v>160</v>
      </c>
      <c r="V9" s="51">
        <v>42</v>
      </c>
      <c r="W9" s="51">
        <v>0</v>
      </c>
      <c r="X9" s="51">
        <v>0</v>
      </c>
      <c r="Y9" s="38">
        <f t="shared" si="4"/>
        <v>1</v>
      </c>
      <c r="Z9" s="39">
        <f t="shared" si="5"/>
        <v>160</v>
      </c>
      <c r="AA9" s="18">
        <v>5</v>
      </c>
      <c r="AB9" s="56"/>
      <c r="AC9" s="57"/>
      <c r="AD9" s="18">
        <v>135</v>
      </c>
      <c r="AE9" s="18">
        <v>37</v>
      </c>
      <c r="AF9" s="18">
        <v>0</v>
      </c>
      <c r="AG9" s="18">
        <v>1</v>
      </c>
      <c r="AH9" s="38">
        <f t="shared" si="6"/>
        <v>0.97368421052631582</v>
      </c>
      <c r="AI9" s="39">
        <f t="shared" si="7"/>
        <v>131.44736842105263</v>
      </c>
      <c r="AJ9" s="18">
        <v>5</v>
      </c>
      <c r="AK9" s="56"/>
      <c r="AL9" s="57"/>
      <c r="AM9" s="51">
        <v>108</v>
      </c>
      <c r="AN9" s="51">
        <v>26</v>
      </c>
      <c r="AO9" s="51">
        <v>0</v>
      </c>
      <c r="AP9" s="51">
        <v>0</v>
      </c>
      <c r="AQ9" s="38">
        <f t="shared" si="8"/>
        <v>1</v>
      </c>
      <c r="AR9" s="39">
        <f t="shared" si="9"/>
        <v>108</v>
      </c>
      <c r="AS9" s="18">
        <v>5</v>
      </c>
    </row>
    <row r="10" spans="1:45" s="35" customFormat="1" ht="15.75">
      <c r="A10" s="61"/>
      <c r="B10" s="62"/>
      <c r="C10" s="85" t="s">
        <v>10</v>
      </c>
      <c r="D10" s="86"/>
      <c r="E10" s="86"/>
      <c r="F10" s="86"/>
      <c r="G10" s="86"/>
      <c r="H10" s="86"/>
      <c r="I10" s="63"/>
      <c r="J10" s="61"/>
      <c r="K10" s="62"/>
      <c r="L10" s="85" t="s">
        <v>10</v>
      </c>
      <c r="M10" s="86"/>
      <c r="N10" s="86"/>
      <c r="O10" s="86"/>
      <c r="P10" s="86"/>
      <c r="Q10" s="86"/>
      <c r="R10" s="63"/>
      <c r="S10" s="61"/>
      <c r="T10" s="62"/>
      <c r="U10" s="85" t="s">
        <v>10</v>
      </c>
      <c r="V10" s="86"/>
      <c r="W10" s="86"/>
      <c r="X10" s="86"/>
      <c r="Y10" s="86"/>
      <c r="Z10" s="86"/>
      <c r="AA10" s="63"/>
      <c r="AB10" s="61"/>
      <c r="AC10" s="62"/>
      <c r="AD10" s="85" t="s">
        <v>10</v>
      </c>
      <c r="AE10" s="86"/>
      <c r="AF10" s="86"/>
      <c r="AG10" s="86"/>
      <c r="AH10" s="86"/>
      <c r="AI10" s="86"/>
      <c r="AJ10" s="63"/>
      <c r="AK10" s="61"/>
      <c r="AL10" s="62"/>
      <c r="AM10" s="85" t="s">
        <v>10</v>
      </c>
      <c r="AN10" s="86"/>
      <c r="AO10" s="86"/>
      <c r="AP10" s="86"/>
      <c r="AQ10" s="86"/>
      <c r="AR10" s="86"/>
      <c r="AS10" s="63"/>
    </row>
    <row r="11" spans="1:45" s="41" customFormat="1" ht="15.75">
      <c r="A11" s="52"/>
      <c r="B11" s="53"/>
      <c r="C11" s="18">
        <v>286</v>
      </c>
      <c r="D11" s="18">
        <v>67</v>
      </c>
      <c r="E11" s="18">
        <v>0</v>
      </c>
      <c r="F11" s="18">
        <v>4</v>
      </c>
      <c r="G11" s="38">
        <f>(D11-E11)/(D11+F11)</f>
        <v>0.94366197183098588</v>
      </c>
      <c r="H11" s="39">
        <f>G11*C11</f>
        <v>269.88732394366195</v>
      </c>
      <c r="I11" s="18">
        <v>1</v>
      </c>
      <c r="J11" s="52"/>
      <c r="K11" s="53"/>
      <c r="L11" s="18">
        <v>233</v>
      </c>
      <c r="M11" s="18">
        <v>54</v>
      </c>
      <c r="N11" s="18">
        <v>0</v>
      </c>
      <c r="O11" s="18">
        <v>0</v>
      </c>
      <c r="P11" s="38">
        <f>(M11-N11)/(M11+O11)</f>
        <v>1</v>
      </c>
      <c r="Q11" s="39">
        <f>P11*L11</f>
        <v>233</v>
      </c>
      <c r="R11" s="18">
        <v>1</v>
      </c>
      <c r="S11" s="52"/>
      <c r="T11" s="53"/>
      <c r="U11" s="18">
        <v>163</v>
      </c>
      <c r="V11" s="18">
        <v>40</v>
      </c>
      <c r="W11" s="18">
        <v>0</v>
      </c>
      <c r="X11" s="18">
        <v>0</v>
      </c>
      <c r="Y11" s="38">
        <f>(V11-W11)/(V11+X11)</f>
        <v>1</v>
      </c>
      <c r="Z11" s="39">
        <f>Y11*U11</f>
        <v>163</v>
      </c>
      <c r="AA11" s="18">
        <v>1</v>
      </c>
      <c r="AB11" s="52"/>
      <c r="AC11" s="53"/>
      <c r="AD11" s="18">
        <v>157</v>
      </c>
      <c r="AE11" s="18">
        <v>39</v>
      </c>
      <c r="AF11" s="18">
        <v>0</v>
      </c>
      <c r="AG11" s="18">
        <v>1</v>
      </c>
      <c r="AH11" s="38">
        <f>(AE11-AF11)/(AE11+AG11)</f>
        <v>0.97499999999999998</v>
      </c>
      <c r="AI11" s="39">
        <f>AH11*AD11</f>
        <v>153.07499999999999</v>
      </c>
      <c r="AJ11" s="18">
        <v>1</v>
      </c>
      <c r="AK11" s="52"/>
      <c r="AL11" s="53"/>
      <c r="AM11" s="18">
        <v>161</v>
      </c>
      <c r="AN11" s="18">
        <v>34</v>
      </c>
      <c r="AO11" s="18">
        <v>0</v>
      </c>
      <c r="AP11" s="18">
        <v>1</v>
      </c>
      <c r="AQ11" s="38">
        <f>(AN11-AO11)/(AN11+AP11)</f>
        <v>0.97142857142857142</v>
      </c>
      <c r="AR11" s="39">
        <f>AQ11*AM11</f>
        <v>156.4</v>
      </c>
      <c r="AS11" s="18">
        <v>1</v>
      </c>
    </row>
    <row r="12" spans="1:45" s="41" customFormat="1" ht="15.75">
      <c r="A12" s="52"/>
      <c r="B12" s="53"/>
      <c r="C12" s="18">
        <v>245</v>
      </c>
      <c r="D12" s="18">
        <v>61</v>
      </c>
      <c r="E12" s="18">
        <v>0</v>
      </c>
      <c r="F12" s="18">
        <v>7</v>
      </c>
      <c r="G12" s="38">
        <f t="shared" ref="G12:G15" si="10">(D12-E12)/(D12+F12)</f>
        <v>0.8970588235294118</v>
      </c>
      <c r="H12" s="39">
        <f t="shared" ref="H12:H15" si="11">G12*C12</f>
        <v>219.77941176470588</v>
      </c>
      <c r="I12" s="18">
        <v>2</v>
      </c>
      <c r="J12" s="52"/>
      <c r="K12" s="53"/>
      <c r="L12" s="18">
        <v>191</v>
      </c>
      <c r="M12" s="18">
        <v>60</v>
      </c>
      <c r="N12" s="18">
        <v>0</v>
      </c>
      <c r="O12" s="18">
        <v>0</v>
      </c>
      <c r="P12" s="38">
        <f t="shared" ref="P12:P15" si="12">(M12-N12)/(M12+O12)</f>
        <v>1</v>
      </c>
      <c r="Q12" s="39">
        <f t="shared" ref="Q12:Q15" si="13">P12*L12</f>
        <v>191</v>
      </c>
      <c r="R12" s="18">
        <v>2</v>
      </c>
      <c r="S12" s="52"/>
      <c r="T12" s="53"/>
      <c r="U12" s="18">
        <v>154</v>
      </c>
      <c r="V12" s="18">
        <v>47</v>
      </c>
      <c r="W12" s="18">
        <v>0</v>
      </c>
      <c r="X12" s="18">
        <v>0</v>
      </c>
      <c r="Y12" s="38">
        <f t="shared" ref="Y12:Y15" si="14">(V12-W12)/(V12+X12)</f>
        <v>1</v>
      </c>
      <c r="Z12" s="39">
        <f t="shared" ref="Z12:Z15" si="15">Y12*U12</f>
        <v>154</v>
      </c>
      <c r="AA12" s="18">
        <v>2</v>
      </c>
      <c r="AB12" s="52"/>
      <c r="AC12" s="53"/>
      <c r="AD12" s="18">
        <v>152</v>
      </c>
      <c r="AE12" s="18">
        <v>44</v>
      </c>
      <c r="AF12" s="18">
        <v>0</v>
      </c>
      <c r="AG12" s="18">
        <v>1</v>
      </c>
      <c r="AH12" s="38">
        <f t="shared" ref="AH12:AH15" si="16">(AE12-AF12)/(AE12+AG12)</f>
        <v>0.97777777777777775</v>
      </c>
      <c r="AI12" s="39">
        <f t="shared" ref="AI12:AI15" si="17">AH12*AD12</f>
        <v>148.62222222222221</v>
      </c>
      <c r="AJ12" s="18">
        <v>2</v>
      </c>
      <c r="AK12" s="52"/>
      <c r="AL12" s="53"/>
      <c r="AM12" s="18">
        <v>160</v>
      </c>
      <c r="AN12" s="18">
        <v>50</v>
      </c>
      <c r="AO12" s="18">
        <v>0</v>
      </c>
      <c r="AP12" s="18">
        <v>0</v>
      </c>
      <c r="AQ12" s="38">
        <f t="shared" ref="AQ12:AQ15" si="18">(AN12-AO12)/(AN12+AP12)</f>
        <v>1</v>
      </c>
      <c r="AR12" s="39">
        <f t="shared" ref="AR12:AR15" si="19">AQ12*AM12</f>
        <v>160</v>
      </c>
      <c r="AS12" s="18">
        <v>2</v>
      </c>
    </row>
    <row r="13" spans="1:45" s="41" customFormat="1" ht="15.75">
      <c r="A13" s="52"/>
      <c r="B13" s="53"/>
      <c r="C13" s="18">
        <v>235</v>
      </c>
      <c r="D13" s="18">
        <v>61</v>
      </c>
      <c r="E13" s="18">
        <v>0</v>
      </c>
      <c r="F13" s="18">
        <v>4</v>
      </c>
      <c r="G13" s="38">
        <f t="shared" si="10"/>
        <v>0.93846153846153846</v>
      </c>
      <c r="H13" s="39">
        <f t="shared" si="11"/>
        <v>220.53846153846155</v>
      </c>
      <c r="I13" s="18">
        <v>3</v>
      </c>
      <c r="J13" s="52"/>
      <c r="K13" s="53"/>
      <c r="L13" s="18">
        <v>179</v>
      </c>
      <c r="M13" s="18">
        <v>61</v>
      </c>
      <c r="N13" s="18">
        <v>0</v>
      </c>
      <c r="O13" s="18">
        <v>1</v>
      </c>
      <c r="P13" s="38">
        <f t="shared" si="12"/>
        <v>0.9838709677419355</v>
      </c>
      <c r="Q13" s="39">
        <f t="shared" si="13"/>
        <v>176.11290322580646</v>
      </c>
      <c r="R13" s="18">
        <v>3</v>
      </c>
      <c r="S13" s="52"/>
      <c r="T13" s="53"/>
      <c r="U13" s="18">
        <v>155</v>
      </c>
      <c r="V13" s="18">
        <v>42</v>
      </c>
      <c r="W13" s="18">
        <v>0</v>
      </c>
      <c r="X13" s="18">
        <v>1</v>
      </c>
      <c r="Y13" s="38">
        <f t="shared" si="14"/>
        <v>0.97674418604651159</v>
      </c>
      <c r="Z13" s="39">
        <f t="shared" si="15"/>
        <v>151.3953488372093</v>
      </c>
      <c r="AA13" s="18">
        <v>3</v>
      </c>
      <c r="AB13" s="52"/>
      <c r="AC13" s="53"/>
      <c r="AD13" s="18">
        <v>151</v>
      </c>
      <c r="AE13" s="18">
        <v>44</v>
      </c>
      <c r="AF13" s="18">
        <v>0</v>
      </c>
      <c r="AG13" s="18">
        <v>0</v>
      </c>
      <c r="AH13" s="38">
        <f t="shared" si="16"/>
        <v>1</v>
      </c>
      <c r="AI13" s="39">
        <f t="shared" si="17"/>
        <v>151</v>
      </c>
      <c r="AJ13" s="18">
        <v>3</v>
      </c>
      <c r="AK13" s="52"/>
      <c r="AL13" s="53"/>
      <c r="AM13" s="18">
        <v>154</v>
      </c>
      <c r="AN13" s="18">
        <v>32</v>
      </c>
      <c r="AO13" s="18">
        <v>0</v>
      </c>
      <c r="AP13" s="18">
        <v>0</v>
      </c>
      <c r="AQ13" s="38">
        <f t="shared" si="18"/>
        <v>1</v>
      </c>
      <c r="AR13" s="39">
        <f t="shared" si="19"/>
        <v>154</v>
      </c>
      <c r="AS13" s="18">
        <v>3</v>
      </c>
    </row>
    <row r="14" spans="1:45" s="41" customFormat="1" ht="15.75">
      <c r="A14" s="52"/>
      <c r="B14" s="53"/>
      <c r="C14" s="18">
        <v>201</v>
      </c>
      <c r="D14" s="18">
        <v>67</v>
      </c>
      <c r="E14" s="18">
        <v>0</v>
      </c>
      <c r="F14" s="18">
        <v>1</v>
      </c>
      <c r="G14" s="38">
        <f t="shared" si="10"/>
        <v>0.98529411764705888</v>
      </c>
      <c r="H14" s="39">
        <f t="shared" si="11"/>
        <v>198.04411764705884</v>
      </c>
      <c r="I14" s="18">
        <v>4</v>
      </c>
      <c r="J14" s="52"/>
      <c r="K14" s="53"/>
      <c r="L14" s="18">
        <v>177</v>
      </c>
      <c r="M14" s="18">
        <v>49</v>
      </c>
      <c r="N14" s="18">
        <v>1</v>
      </c>
      <c r="O14" s="18">
        <v>0</v>
      </c>
      <c r="P14" s="38">
        <f t="shared" si="12"/>
        <v>0.97959183673469385</v>
      </c>
      <c r="Q14" s="39">
        <f t="shared" si="13"/>
        <v>173.38775510204081</v>
      </c>
      <c r="R14" s="18">
        <v>4</v>
      </c>
      <c r="S14" s="52"/>
      <c r="T14" s="53"/>
      <c r="U14" s="18">
        <v>161</v>
      </c>
      <c r="V14" s="18">
        <v>46</v>
      </c>
      <c r="W14" s="18">
        <v>0</v>
      </c>
      <c r="X14" s="18">
        <v>0</v>
      </c>
      <c r="Y14" s="38">
        <f t="shared" si="14"/>
        <v>1</v>
      </c>
      <c r="Z14" s="39">
        <f t="shared" si="15"/>
        <v>161</v>
      </c>
      <c r="AA14" s="18">
        <v>4</v>
      </c>
      <c r="AB14" s="52"/>
      <c r="AC14" s="53"/>
      <c r="AD14" s="18">
        <v>147</v>
      </c>
      <c r="AE14" s="18">
        <v>40</v>
      </c>
      <c r="AF14" s="18">
        <v>0</v>
      </c>
      <c r="AG14" s="18">
        <v>1</v>
      </c>
      <c r="AH14" s="38">
        <f t="shared" si="16"/>
        <v>0.97560975609756095</v>
      </c>
      <c r="AI14" s="39">
        <f t="shared" si="17"/>
        <v>143.41463414634146</v>
      </c>
      <c r="AJ14" s="18">
        <v>4</v>
      </c>
      <c r="AK14" s="52"/>
      <c r="AL14" s="53"/>
      <c r="AM14" s="18">
        <v>160</v>
      </c>
      <c r="AN14" s="18">
        <v>48</v>
      </c>
      <c r="AO14" s="18">
        <v>0</v>
      </c>
      <c r="AP14" s="18">
        <v>0</v>
      </c>
      <c r="AQ14" s="38">
        <f t="shared" si="18"/>
        <v>1</v>
      </c>
      <c r="AR14" s="39">
        <f t="shared" si="19"/>
        <v>160</v>
      </c>
      <c r="AS14" s="18">
        <v>4</v>
      </c>
    </row>
    <row r="15" spans="1:45" s="41" customFormat="1" ht="15.75">
      <c r="A15" s="52"/>
      <c r="B15" s="53"/>
      <c r="C15" s="18">
        <v>244</v>
      </c>
      <c r="D15" s="18">
        <v>64</v>
      </c>
      <c r="E15" s="18">
        <v>0</v>
      </c>
      <c r="F15" s="18">
        <v>1</v>
      </c>
      <c r="G15" s="38">
        <f t="shared" si="10"/>
        <v>0.98461538461538467</v>
      </c>
      <c r="H15" s="39">
        <f t="shared" si="11"/>
        <v>240.24615384615385</v>
      </c>
      <c r="I15" s="18">
        <v>5</v>
      </c>
      <c r="J15" s="52"/>
      <c r="K15" s="53"/>
      <c r="L15" s="18">
        <v>184</v>
      </c>
      <c r="M15" s="18">
        <v>57</v>
      </c>
      <c r="N15" s="18">
        <v>0</v>
      </c>
      <c r="O15" s="18">
        <v>0</v>
      </c>
      <c r="P15" s="38">
        <f t="shared" si="12"/>
        <v>1</v>
      </c>
      <c r="Q15" s="39">
        <f t="shared" si="13"/>
        <v>184</v>
      </c>
      <c r="R15" s="18">
        <v>5</v>
      </c>
      <c r="S15" s="52"/>
      <c r="T15" s="53"/>
      <c r="U15" s="18">
        <v>160</v>
      </c>
      <c r="V15" s="18">
        <v>48</v>
      </c>
      <c r="W15" s="18">
        <v>0</v>
      </c>
      <c r="X15" s="18">
        <v>0</v>
      </c>
      <c r="Y15" s="38">
        <f t="shared" si="14"/>
        <v>1</v>
      </c>
      <c r="Z15" s="39">
        <f t="shared" si="15"/>
        <v>160</v>
      </c>
      <c r="AA15" s="18">
        <v>5</v>
      </c>
      <c r="AB15" s="52"/>
      <c r="AC15" s="53"/>
      <c r="AD15" s="51">
        <v>148</v>
      </c>
      <c r="AE15" s="51">
        <v>35</v>
      </c>
      <c r="AF15" s="51">
        <v>1</v>
      </c>
      <c r="AG15" s="51">
        <v>0</v>
      </c>
      <c r="AH15" s="38">
        <f t="shared" si="16"/>
        <v>0.97142857142857142</v>
      </c>
      <c r="AI15" s="39">
        <f t="shared" si="17"/>
        <v>143.77142857142857</v>
      </c>
      <c r="AJ15" s="18">
        <v>5</v>
      </c>
      <c r="AK15" s="52"/>
      <c r="AL15" s="53"/>
      <c r="AM15" s="18">
        <v>154</v>
      </c>
      <c r="AN15" s="18">
        <v>45</v>
      </c>
      <c r="AO15" s="18">
        <v>0</v>
      </c>
      <c r="AP15" s="18">
        <v>1</v>
      </c>
      <c r="AQ15" s="38">
        <f t="shared" si="18"/>
        <v>0.97826086956521741</v>
      </c>
      <c r="AR15" s="39">
        <f t="shared" si="19"/>
        <v>150.65217391304347</v>
      </c>
      <c r="AS15" s="18">
        <v>5</v>
      </c>
    </row>
    <row r="16" spans="1:45" s="16" customFormat="1" ht="15.75">
      <c r="A16" s="28"/>
      <c r="B16" s="29" t="s">
        <v>14</v>
      </c>
      <c r="C16" s="17">
        <f>AVERAGE(C5:C9)</f>
        <v>209.6</v>
      </c>
      <c r="D16" s="17">
        <f t="shared" ref="D16:H16" si="20">AVERAGE(D5:D9)</f>
        <v>50.2</v>
      </c>
      <c r="E16" s="17">
        <f t="shared" si="20"/>
        <v>0.2</v>
      </c>
      <c r="F16" s="17">
        <f t="shared" si="20"/>
        <v>15.6</v>
      </c>
      <c r="G16" s="17">
        <f t="shared" si="20"/>
        <v>0.75830201982887435</v>
      </c>
      <c r="H16" s="17">
        <f t="shared" si="20"/>
        <v>162.68042559077708</v>
      </c>
      <c r="I16" s="17"/>
      <c r="J16" s="28"/>
      <c r="K16" s="29" t="s">
        <v>14</v>
      </c>
      <c r="L16" s="17">
        <f>AVERAGE(L5:L9)</f>
        <v>171.2</v>
      </c>
      <c r="M16" s="17">
        <f t="shared" ref="M16:Q16" si="21">AVERAGE(M5:M9)</f>
        <v>45</v>
      </c>
      <c r="N16" s="17">
        <f t="shared" si="21"/>
        <v>0.2</v>
      </c>
      <c r="O16" s="17">
        <f t="shared" si="21"/>
        <v>1.4</v>
      </c>
      <c r="P16" s="17">
        <f t="shared" si="21"/>
        <v>0.96312388591800369</v>
      </c>
      <c r="Q16" s="17">
        <f t="shared" si="21"/>
        <v>164.63306595365418</v>
      </c>
      <c r="R16" s="17"/>
      <c r="S16" s="28"/>
      <c r="T16" s="29" t="s">
        <v>14</v>
      </c>
      <c r="U16" s="17">
        <f>AVERAGE(U5:U9)</f>
        <v>135</v>
      </c>
      <c r="V16" s="17">
        <f t="shared" ref="V16:Z16" si="22">AVERAGE(V5:V9)</f>
        <v>35.799999999999997</v>
      </c>
      <c r="W16" s="17">
        <f t="shared" si="22"/>
        <v>0</v>
      </c>
      <c r="X16" s="17">
        <f t="shared" si="22"/>
        <v>0.4</v>
      </c>
      <c r="Y16" s="17">
        <f t="shared" si="22"/>
        <v>0.98887195121951221</v>
      </c>
      <c r="Z16" s="17">
        <f t="shared" si="22"/>
        <v>133.68246951219513</v>
      </c>
      <c r="AA16" s="17"/>
      <c r="AB16" s="28"/>
      <c r="AC16" s="29" t="s">
        <v>14</v>
      </c>
      <c r="AD16" s="17">
        <f>AVERAGE(AD5:AD9)</f>
        <v>117.4</v>
      </c>
      <c r="AE16" s="17">
        <f t="shared" ref="AE16:AI16" si="23">AVERAGE(AE5:AE9)</f>
        <v>31.2</v>
      </c>
      <c r="AF16" s="17">
        <f t="shared" si="23"/>
        <v>0</v>
      </c>
      <c r="AG16" s="17">
        <f t="shared" si="23"/>
        <v>0.6</v>
      </c>
      <c r="AH16" s="17">
        <f t="shared" si="23"/>
        <v>0.98260448916408671</v>
      </c>
      <c r="AI16" s="17">
        <f t="shared" si="23"/>
        <v>115.37917956656347</v>
      </c>
      <c r="AJ16" s="17"/>
      <c r="AK16" s="28"/>
      <c r="AL16" s="29" t="s">
        <v>14</v>
      </c>
      <c r="AM16" s="17">
        <f>AVERAGE(AM5:AM9)</f>
        <v>117.6</v>
      </c>
      <c r="AN16" s="17">
        <f t="shared" ref="AN16:AR16" si="24">AVERAGE(AN5:AN9)</f>
        <v>30.8</v>
      </c>
      <c r="AO16" s="17">
        <f t="shared" si="24"/>
        <v>0.2</v>
      </c>
      <c r="AP16" s="17">
        <f t="shared" si="24"/>
        <v>0.4</v>
      </c>
      <c r="AQ16" s="17">
        <f t="shared" si="24"/>
        <v>0.98310708898944199</v>
      </c>
      <c r="AR16" s="17">
        <f t="shared" si="24"/>
        <v>115.57285067873303</v>
      </c>
      <c r="AS16" s="17"/>
    </row>
    <row r="17" spans="1:156" s="16" customFormat="1" ht="15.75">
      <c r="A17" s="28"/>
      <c r="B17" s="29" t="s">
        <v>15</v>
      </c>
      <c r="C17" s="17">
        <f>AVERAGE(C11:C15)</f>
        <v>242.2</v>
      </c>
      <c r="D17" s="17">
        <f t="shared" ref="D17:H17" si="25">AVERAGE(D11:D15)</f>
        <v>64</v>
      </c>
      <c r="E17" s="17">
        <f t="shared" si="25"/>
        <v>0</v>
      </c>
      <c r="F17" s="17">
        <f t="shared" si="25"/>
        <v>3.4</v>
      </c>
      <c r="G17" s="17">
        <f t="shared" si="25"/>
        <v>0.94981836721687585</v>
      </c>
      <c r="H17" s="17">
        <f t="shared" si="25"/>
        <v>229.69909374800841</v>
      </c>
      <c r="I17" s="17"/>
      <c r="J17" s="28"/>
      <c r="K17" s="29" t="s">
        <v>15</v>
      </c>
      <c r="L17" s="17">
        <f>AVERAGE(L11:L15)</f>
        <v>192.8</v>
      </c>
      <c r="M17" s="17">
        <f t="shared" ref="M17:Q17" si="26">AVERAGE(M11:M15)</f>
        <v>56.2</v>
      </c>
      <c r="N17" s="17">
        <f t="shared" si="26"/>
        <v>0.2</v>
      </c>
      <c r="O17" s="17">
        <f t="shared" si="26"/>
        <v>0.2</v>
      </c>
      <c r="P17" s="17">
        <f t="shared" si="26"/>
        <v>0.99269256089532587</v>
      </c>
      <c r="Q17" s="17">
        <f t="shared" si="26"/>
        <v>191.50013166556946</v>
      </c>
      <c r="R17" s="17"/>
      <c r="S17" s="28"/>
      <c r="T17" s="29" t="s">
        <v>15</v>
      </c>
      <c r="U17" s="17">
        <f>AVERAGE(U11:U15)</f>
        <v>158.6</v>
      </c>
      <c r="V17" s="17">
        <f t="shared" ref="V17:Z17" si="27">AVERAGE(V11:V15)</f>
        <v>44.6</v>
      </c>
      <c r="W17" s="17">
        <f t="shared" si="27"/>
        <v>0</v>
      </c>
      <c r="X17" s="17">
        <f t="shared" si="27"/>
        <v>0.2</v>
      </c>
      <c r="Y17" s="17">
        <f t="shared" si="27"/>
        <v>0.99534883720930234</v>
      </c>
      <c r="Z17" s="17">
        <f t="shared" si="27"/>
        <v>157.87906976744188</v>
      </c>
      <c r="AA17" s="17"/>
      <c r="AB17" s="28"/>
      <c r="AC17" s="29" t="s">
        <v>15</v>
      </c>
      <c r="AD17" s="17">
        <f>AVERAGE(AD11:AD15)</f>
        <v>151</v>
      </c>
      <c r="AE17" s="17">
        <f t="shared" ref="AE17:AI17" si="28">AVERAGE(AE11:AE15)</f>
        <v>40.4</v>
      </c>
      <c r="AF17" s="17">
        <f t="shared" si="28"/>
        <v>0.2</v>
      </c>
      <c r="AG17" s="17">
        <f t="shared" si="28"/>
        <v>0.6</v>
      </c>
      <c r="AH17" s="17">
        <f t="shared" si="28"/>
        <v>0.97996322106078204</v>
      </c>
      <c r="AI17" s="17">
        <f t="shared" si="28"/>
        <v>147.97665698799844</v>
      </c>
      <c r="AJ17" s="17"/>
      <c r="AK17" s="28"/>
      <c r="AL17" s="29" t="s">
        <v>15</v>
      </c>
      <c r="AM17" s="17">
        <f>AVERAGE(AM11:AM15)</f>
        <v>157.80000000000001</v>
      </c>
      <c r="AN17" s="17">
        <f t="shared" ref="AN17:AR17" si="29">AVERAGE(AN11:AN15)</f>
        <v>41.8</v>
      </c>
      <c r="AO17" s="17">
        <f t="shared" si="29"/>
        <v>0</v>
      </c>
      <c r="AP17" s="17">
        <f t="shared" si="29"/>
        <v>0.4</v>
      </c>
      <c r="AQ17" s="17">
        <f t="shared" si="29"/>
        <v>0.98993788819875783</v>
      </c>
      <c r="AR17" s="17">
        <f t="shared" si="29"/>
        <v>156.2104347826087</v>
      </c>
      <c r="AS17" s="17"/>
    </row>
    <row r="18" spans="1:156" s="16" customFormat="1" ht="15.75">
      <c r="A18" s="28"/>
      <c r="B18" s="29" t="s">
        <v>11</v>
      </c>
      <c r="C18" s="17"/>
      <c r="D18" s="17"/>
      <c r="E18" s="17"/>
      <c r="F18" s="17"/>
      <c r="G18" s="30"/>
      <c r="H18" s="31"/>
      <c r="I18" s="17"/>
      <c r="J18" s="28"/>
      <c r="K18" s="29" t="s">
        <v>11</v>
      </c>
      <c r="L18" s="17"/>
      <c r="M18" s="17"/>
      <c r="N18" s="17"/>
      <c r="O18" s="17"/>
      <c r="P18" s="30"/>
      <c r="Q18" s="31"/>
      <c r="R18" s="17"/>
      <c r="S18" s="28"/>
      <c r="T18" s="29" t="s">
        <v>11</v>
      </c>
      <c r="U18" s="17"/>
      <c r="V18" s="17"/>
      <c r="W18" s="17"/>
      <c r="X18" s="17"/>
      <c r="Y18" s="30"/>
      <c r="Z18" s="31"/>
      <c r="AA18" s="17"/>
      <c r="AB18" s="28"/>
      <c r="AC18" s="29" t="s">
        <v>11</v>
      </c>
      <c r="AD18" s="17"/>
      <c r="AE18" s="17"/>
      <c r="AF18" s="17"/>
      <c r="AG18" s="17"/>
      <c r="AH18" s="30"/>
      <c r="AI18" s="31"/>
      <c r="AJ18" s="17"/>
      <c r="AK18" s="28"/>
      <c r="AL18" s="29" t="s">
        <v>11</v>
      </c>
      <c r="AM18" s="17"/>
      <c r="AN18" s="17"/>
      <c r="AO18" s="17"/>
      <c r="AP18" s="17"/>
      <c r="AQ18" s="30"/>
      <c r="AR18" s="31"/>
      <c r="AS18" s="17"/>
    </row>
    <row r="19" spans="1:156" s="16" customFormat="1" ht="15.75">
      <c r="A19" s="28"/>
      <c r="B19" s="29" t="s">
        <v>12</v>
      </c>
      <c r="C19" s="17">
        <f>SUM(C5:C9)</f>
        <v>1048</v>
      </c>
      <c r="D19" s="17"/>
      <c r="E19" s="17"/>
      <c r="F19" s="17"/>
      <c r="G19" s="30"/>
      <c r="H19" s="31"/>
      <c r="I19" s="17"/>
      <c r="J19" s="28"/>
      <c r="K19" s="29" t="s">
        <v>12</v>
      </c>
      <c r="L19" s="17">
        <f>SUM(L5:L9)</f>
        <v>856</v>
      </c>
      <c r="M19" s="17"/>
      <c r="N19" s="17"/>
      <c r="O19" s="17"/>
      <c r="P19" s="30"/>
      <c r="Q19" s="31"/>
      <c r="R19" s="17"/>
      <c r="S19" s="28"/>
      <c r="T19" s="29" t="s">
        <v>12</v>
      </c>
      <c r="U19" s="17">
        <f>SUM(U5:U9)</f>
        <v>675</v>
      </c>
      <c r="V19" s="17"/>
      <c r="W19" s="17"/>
      <c r="X19" s="17"/>
      <c r="Y19" s="30"/>
      <c r="Z19" s="31"/>
      <c r="AA19" s="17"/>
      <c r="AB19" s="28"/>
      <c r="AC19" s="29" t="s">
        <v>12</v>
      </c>
      <c r="AD19" s="17">
        <f>SUM(AD5:AD9)</f>
        <v>587</v>
      </c>
      <c r="AE19" s="17"/>
      <c r="AF19" s="17"/>
      <c r="AG19" s="17"/>
      <c r="AH19" s="30"/>
      <c r="AI19" s="31"/>
      <c r="AJ19" s="17"/>
      <c r="AK19" s="28"/>
      <c r="AL19" s="29" t="s">
        <v>12</v>
      </c>
      <c r="AM19" s="17">
        <f>SUM(AM5:AM9)</f>
        <v>588</v>
      </c>
      <c r="AN19" s="17"/>
      <c r="AO19" s="17"/>
      <c r="AP19" s="17"/>
      <c r="AQ19" s="30"/>
      <c r="AR19" s="31"/>
      <c r="AS19" s="17"/>
    </row>
    <row r="20" spans="1:156" s="16" customFormat="1" ht="15.75">
      <c r="A20" s="32"/>
      <c r="B20" s="33" t="s">
        <v>13</v>
      </c>
      <c r="C20" s="17">
        <f>SUM(C11:C15)</f>
        <v>1211</v>
      </c>
      <c r="D20" s="17"/>
      <c r="E20" s="17"/>
      <c r="F20" s="17"/>
      <c r="G20" s="30"/>
      <c r="H20" s="31"/>
      <c r="I20" s="17"/>
      <c r="J20" s="32"/>
      <c r="K20" s="33" t="s">
        <v>13</v>
      </c>
      <c r="L20" s="17">
        <f>SUM(L11:L15)</f>
        <v>964</v>
      </c>
      <c r="M20" s="17"/>
      <c r="N20" s="17"/>
      <c r="O20" s="17"/>
      <c r="P20" s="30"/>
      <c r="Q20" s="31"/>
      <c r="R20" s="17"/>
      <c r="S20" s="32"/>
      <c r="T20" s="33" t="s">
        <v>13</v>
      </c>
      <c r="U20" s="17">
        <f>SUM(U11:U15)</f>
        <v>793</v>
      </c>
      <c r="V20" s="17"/>
      <c r="W20" s="17"/>
      <c r="X20" s="17"/>
      <c r="Y20" s="30"/>
      <c r="Z20" s="31"/>
      <c r="AA20" s="17"/>
      <c r="AB20" s="32"/>
      <c r="AC20" s="33" t="s">
        <v>13</v>
      </c>
      <c r="AD20" s="17">
        <f>SUM(AD11:AD15)</f>
        <v>755</v>
      </c>
      <c r="AE20" s="17"/>
      <c r="AF20" s="17"/>
      <c r="AG20" s="17"/>
      <c r="AH20" s="30"/>
      <c r="AI20" s="31"/>
      <c r="AJ20" s="17"/>
      <c r="AK20" s="32"/>
      <c r="AL20" s="33" t="s">
        <v>13</v>
      </c>
      <c r="AM20" s="17">
        <f>SUM(AM11:AM15)</f>
        <v>789</v>
      </c>
      <c r="AN20" s="17"/>
      <c r="AO20" s="17"/>
      <c r="AP20" s="17"/>
      <c r="AQ20" s="30"/>
      <c r="AR20" s="31"/>
      <c r="AS20" s="17"/>
    </row>
    <row r="22" spans="1:156" s="35" customFormat="1" ht="15.75">
      <c r="B22" s="34"/>
      <c r="C22" s="34"/>
      <c r="K22" s="34"/>
      <c r="L22" s="34"/>
      <c r="T22" s="34"/>
      <c r="U22" s="34"/>
      <c r="V22" s="34"/>
      <c r="W22" s="34"/>
      <c r="X22" s="34"/>
      <c r="Y22" s="34"/>
      <c r="Z22" s="34"/>
      <c r="AA22" s="34"/>
      <c r="AC22" s="34"/>
      <c r="AD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BD22" s="34"/>
      <c r="BE22" s="34"/>
      <c r="BF22" s="34"/>
      <c r="BM22" s="34"/>
      <c r="BN22" s="34"/>
      <c r="BO22" s="34"/>
      <c r="BV22" s="34"/>
      <c r="BW22" s="34"/>
      <c r="BX22" s="34"/>
      <c r="CE22" s="34"/>
      <c r="CF22" s="34"/>
      <c r="CN22" s="34"/>
      <c r="CO22" s="34"/>
      <c r="CP22" s="34"/>
      <c r="CW22" s="34"/>
      <c r="CX22" s="34"/>
      <c r="DF22" s="34"/>
      <c r="DG22" s="34"/>
      <c r="DH22" s="34"/>
      <c r="DO22" s="34"/>
      <c r="DP22" s="34"/>
      <c r="DX22" s="34"/>
      <c r="DY22" s="34"/>
      <c r="DZ22" s="34"/>
      <c r="EG22" s="34"/>
      <c r="EH22" s="34"/>
      <c r="EP22" s="34"/>
      <c r="EQ22" s="34"/>
      <c r="ER22" s="34"/>
      <c r="EY22" s="34"/>
      <c r="EZ22" s="34"/>
    </row>
    <row r="23" spans="1:156" s="35" customFormat="1" ht="15.75">
      <c r="B23" s="34"/>
      <c r="C23" s="34"/>
      <c r="K23" s="34"/>
      <c r="L23" s="34"/>
      <c r="O23" s="64"/>
      <c r="T23" s="34"/>
      <c r="U23" s="34"/>
      <c r="V23" s="34"/>
      <c r="W23" s="34"/>
      <c r="X23" s="34"/>
      <c r="Y23" s="34"/>
      <c r="Z23" s="34"/>
      <c r="AA23" s="34"/>
      <c r="AC23" s="34"/>
      <c r="AD23" s="34"/>
      <c r="AF23" s="47"/>
      <c r="AG23" s="47"/>
      <c r="AH23" s="47"/>
      <c r="AI23" s="47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BD23" s="34"/>
      <c r="BE23" s="34"/>
      <c r="BF23" s="34"/>
      <c r="BM23" s="34"/>
      <c r="BN23" s="34"/>
      <c r="BO23" s="34"/>
      <c r="BV23" s="34"/>
      <c r="BW23" s="34"/>
      <c r="BX23" s="34"/>
      <c r="CE23" s="34"/>
      <c r="CF23" s="34"/>
      <c r="CN23" s="34"/>
      <c r="CO23" s="34"/>
      <c r="CP23" s="34"/>
      <c r="CW23" s="34"/>
      <c r="CX23" s="34"/>
      <c r="DF23" s="34"/>
      <c r="DG23" s="34"/>
      <c r="DH23" s="34"/>
      <c r="DO23" s="34"/>
      <c r="DP23" s="34"/>
      <c r="DX23" s="34"/>
      <c r="DY23" s="34"/>
      <c r="DZ23" s="34"/>
      <c r="EG23" s="34"/>
      <c r="EH23" s="34"/>
      <c r="EP23" s="34"/>
      <c r="EQ23" s="34"/>
      <c r="ER23" s="34"/>
      <c r="EY23" s="34"/>
      <c r="EZ23" s="34"/>
    </row>
    <row r="24" spans="1:156" s="35" customFormat="1" ht="15.75">
      <c r="B24" s="34"/>
      <c r="C24" s="34"/>
      <c r="K24" s="34"/>
      <c r="L24" s="34"/>
      <c r="T24" s="34"/>
      <c r="U24" s="34"/>
      <c r="V24" s="34"/>
      <c r="W24" s="34"/>
      <c r="X24" s="34"/>
      <c r="Y24" s="34"/>
      <c r="Z24" s="34"/>
      <c r="AA24" s="34"/>
      <c r="AC24" s="34"/>
      <c r="AD24" s="34"/>
      <c r="AF24" s="47"/>
      <c r="AG24" s="47"/>
      <c r="AH24" s="47"/>
      <c r="AI24" s="47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BD24" s="34"/>
      <c r="BE24" s="34"/>
      <c r="BF24" s="34"/>
      <c r="BM24" s="34"/>
      <c r="BN24" s="34"/>
      <c r="BO24" s="34"/>
      <c r="BV24" s="34"/>
      <c r="BW24" s="34"/>
      <c r="BX24" s="34"/>
      <c r="CE24" s="34"/>
      <c r="CF24" s="34"/>
      <c r="CN24" s="34"/>
      <c r="CO24" s="34"/>
      <c r="CP24" s="34"/>
      <c r="CW24" s="34"/>
      <c r="CX24" s="34"/>
      <c r="DF24" s="34"/>
      <c r="DG24" s="34"/>
      <c r="DH24" s="34"/>
      <c r="DO24" s="34"/>
      <c r="DP24" s="34"/>
      <c r="DX24" s="34"/>
      <c r="DY24" s="34"/>
      <c r="DZ24" s="34"/>
      <c r="EG24" s="34"/>
      <c r="EH24" s="34"/>
      <c r="EP24" s="34"/>
      <c r="EQ24" s="34"/>
      <c r="ER24" s="34"/>
      <c r="EY24" s="34"/>
      <c r="EZ24" s="34"/>
    </row>
    <row r="25" spans="1:156" s="35" customFormat="1" ht="15.75">
      <c r="AF25" s="47"/>
      <c r="AG25" s="47"/>
      <c r="AH25" s="47"/>
      <c r="AI25" s="47"/>
    </row>
    <row r="26" spans="1:156" s="35" customFormat="1" ht="15.75">
      <c r="AF26" s="47"/>
      <c r="AG26" s="47"/>
      <c r="AH26" s="47"/>
      <c r="AI26" s="47"/>
    </row>
    <row r="27" spans="1:156" s="35" customFormat="1" ht="15.75">
      <c r="AF27" s="47"/>
      <c r="AG27" s="47"/>
      <c r="AH27" s="47"/>
      <c r="AI27" s="47"/>
    </row>
    <row r="28" spans="1:156" s="35" customFormat="1"/>
    <row r="29" spans="1:156" s="35" customFormat="1"/>
    <row r="30" spans="1:156" s="35" customFormat="1"/>
    <row r="31" spans="1:156" s="35" customFormat="1"/>
    <row r="32" spans="1:156" s="35" customFormat="1"/>
    <row r="33" spans="1:14" s="35" customFormat="1"/>
    <row r="34" spans="1:14" s="35" customFormat="1"/>
    <row r="35" spans="1:14" s="35" customFormat="1"/>
    <row r="36" spans="1:14" s="35" customFormat="1" ht="15.75">
      <c r="B36" s="72" t="s">
        <v>28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/>
    </row>
    <row r="37" spans="1:14" s="35" customFormat="1" ht="15.75">
      <c r="B37" s="2"/>
      <c r="C37" s="76" t="s">
        <v>19</v>
      </c>
      <c r="D37" s="76"/>
      <c r="E37" s="76" t="s">
        <v>20</v>
      </c>
      <c r="F37" s="76"/>
      <c r="G37" s="76" t="s">
        <v>1</v>
      </c>
      <c r="H37" s="76"/>
      <c r="I37" s="76" t="s">
        <v>2</v>
      </c>
      <c r="J37" s="76"/>
      <c r="K37" s="76" t="s">
        <v>3</v>
      </c>
      <c r="L37" s="76"/>
      <c r="M37" s="76" t="s">
        <v>21</v>
      </c>
      <c r="N37" s="76"/>
    </row>
    <row r="38" spans="1:14" s="35" customFormat="1" ht="15.75">
      <c r="B38" s="25" t="s">
        <v>16</v>
      </c>
      <c r="C38" s="25" t="s">
        <v>12</v>
      </c>
      <c r="D38" s="25" t="s">
        <v>18</v>
      </c>
      <c r="E38" s="25" t="s">
        <v>12</v>
      </c>
      <c r="F38" s="25" t="s">
        <v>18</v>
      </c>
      <c r="G38" s="25" t="s">
        <v>12</v>
      </c>
      <c r="H38" s="25" t="s">
        <v>18</v>
      </c>
      <c r="I38" s="25" t="s">
        <v>12</v>
      </c>
      <c r="J38" s="25" t="s">
        <v>18</v>
      </c>
      <c r="K38" s="25" t="s">
        <v>12</v>
      </c>
      <c r="L38" s="25" t="s">
        <v>18</v>
      </c>
      <c r="M38" s="25" t="s">
        <v>12</v>
      </c>
      <c r="N38" s="25" t="s">
        <v>18</v>
      </c>
    </row>
    <row r="39" spans="1:14" s="35" customFormat="1" ht="15.75">
      <c r="B39" s="25">
        <v>1</v>
      </c>
      <c r="C39" s="8">
        <f>AVERAGE(H5,Q5,Z5,AI5,AR5)</f>
        <v>172.50588235294117</v>
      </c>
      <c r="D39" s="8">
        <f>AVERAGE(H11,Q11,Z11,AI11,AR11)</f>
        <v>195.07246478873236</v>
      </c>
      <c r="E39" s="12">
        <f>AVERAGE(C5,L5,U5,AD5,AM5)</f>
        <v>183.2</v>
      </c>
      <c r="F39" s="12">
        <f>AVERAGE(C11,L11,U11,AD11,AM11)</f>
        <v>200</v>
      </c>
      <c r="G39" s="12">
        <f>AVERAGE(D5,M5,V5,AE5,AN5)</f>
        <v>37.200000000000003</v>
      </c>
      <c r="H39" s="12">
        <f>AVERAGE(D11,M11,V11,AE11,AN11)</f>
        <v>46.8</v>
      </c>
      <c r="I39" s="12">
        <v>0</v>
      </c>
      <c r="J39" s="12">
        <f>AVERAGE(E11,N11,W11,AF11,AO11)</f>
        <v>0</v>
      </c>
      <c r="K39" s="12">
        <f>AVERAGE(F5,O5,X5,AG5,AP5)</f>
        <v>2.2000000000000002</v>
      </c>
      <c r="L39" s="12">
        <f>AVERAGE(F11,O11,X11,AG11,AP11)</f>
        <v>1.2</v>
      </c>
      <c r="M39" s="11">
        <f>AVERAGE(G5,P5,Y5,AH5,AQ5)</f>
        <v>0.95857843137254906</v>
      </c>
      <c r="N39" s="11">
        <f>AVERAGE(G11,P11,Y11,AH11,AQ11)</f>
        <v>0.97801810865191141</v>
      </c>
    </row>
    <row r="40" spans="1:14" s="35" customFormat="1" ht="15.75">
      <c r="B40" s="25">
        <v>2</v>
      </c>
      <c r="C40" s="8">
        <f t="shared" ref="C40:C43" si="30">AVERAGE(H6,Q6,Z6,AI6,AR6)</f>
        <v>125.26371951219512</v>
      </c>
      <c r="D40" s="8">
        <f t="shared" ref="D40:D43" si="31">AVERAGE(H12,Q12,Z12,AI12,AR12)</f>
        <v>174.68032679738562</v>
      </c>
      <c r="E40" s="12">
        <f t="shared" ref="E40:E43" si="32">AVERAGE(C6,L6,U6,AD6,AM6)</f>
        <v>136.6</v>
      </c>
      <c r="F40" s="12">
        <f t="shared" ref="F40:F43" si="33">AVERAGE(C12,L12,U12,AD12,AM12)</f>
        <v>180.4</v>
      </c>
      <c r="G40" s="12">
        <f t="shared" ref="G40:G43" si="34">AVERAGE(D6,M6,V6,AE6,AN6)</f>
        <v>37</v>
      </c>
      <c r="H40" s="12">
        <f t="shared" ref="H40:H43" si="35">AVERAGE(D12,M12,V12,AE12,AN12)</f>
        <v>52.4</v>
      </c>
      <c r="I40" s="12">
        <f t="shared" ref="I40:I43" si="36">AVERAGE(E6,N6,W6,AF6,AO6)</f>
        <v>0</v>
      </c>
      <c r="J40" s="12">
        <f t="shared" ref="J40:J41" si="37">AVERAGE(E12,N12,W12,AF12,AO12)</f>
        <v>0</v>
      </c>
      <c r="K40" s="12">
        <f t="shared" ref="K40:K43" si="38">AVERAGE(F6,O6,X6,AG6,AP6,AY6)</f>
        <v>3.2</v>
      </c>
      <c r="L40" s="12">
        <f t="shared" ref="L40:L43" si="39">AVERAGE(F12,O12,X12,AG12,AP12)</f>
        <v>1.6</v>
      </c>
      <c r="M40" s="11">
        <f t="shared" ref="M40:M43" si="40">AVERAGE(G6,P6,Y6,AH6,AQ6)</f>
        <v>0.93262195121951219</v>
      </c>
      <c r="N40" s="11">
        <f t="shared" ref="N40:N43" si="41">AVERAGE(G12,P12,Y12,AH12,AQ12)</f>
        <v>0.97496732026143784</v>
      </c>
    </row>
    <row r="41" spans="1:14" s="35" customFormat="1" ht="15.75">
      <c r="B41" s="25">
        <v>3</v>
      </c>
      <c r="C41" s="8">
        <f t="shared" si="30"/>
        <v>128.16195306497053</v>
      </c>
      <c r="D41" s="8">
        <f t="shared" si="31"/>
        <v>170.60934272029547</v>
      </c>
      <c r="E41" s="12">
        <f t="shared" si="32"/>
        <v>138.4</v>
      </c>
      <c r="F41" s="12">
        <f t="shared" si="33"/>
        <v>174.8</v>
      </c>
      <c r="G41" s="12">
        <f t="shared" si="34"/>
        <v>38.4</v>
      </c>
      <c r="H41" s="12">
        <f t="shared" si="35"/>
        <v>48</v>
      </c>
      <c r="I41" s="12">
        <f t="shared" si="36"/>
        <v>0</v>
      </c>
      <c r="J41" s="12">
        <f t="shared" si="37"/>
        <v>0</v>
      </c>
      <c r="K41" s="12">
        <f t="shared" si="38"/>
        <v>3</v>
      </c>
      <c r="L41" s="12">
        <f t="shared" si="39"/>
        <v>1.2</v>
      </c>
      <c r="M41" s="11">
        <f t="shared" si="40"/>
        <v>0.9369407922820796</v>
      </c>
      <c r="N41" s="11">
        <f t="shared" si="41"/>
        <v>0.97981533844999702</v>
      </c>
    </row>
    <row r="42" spans="1:14" s="35" customFormat="1" ht="15.75">
      <c r="B42" s="25">
        <v>4</v>
      </c>
      <c r="C42" s="8">
        <f t="shared" si="30"/>
        <v>126.35553411617693</v>
      </c>
      <c r="D42" s="8">
        <f t="shared" si="31"/>
        <v>167.16930137908821</v>
      </c>
      <c r="E42" s="12">
        <f t="shared" si="32"/>
        <v>140.80000000000001</v>
      </c>
      <c r="F42" s="12">
        <f t="shared" si="33"/>
        <v>169.2</v>
      </c>
      <c r="G42" s="12">
        <f t="shared" si="34"/>
        <v>40.799999999999997</v>
      </c>
      <c r="H42" s="12">
        <f t="shared" si="35"/>
        <v>50</v>
      </c>
      <c r="I42" s="12">
        <v>0</v>
      </c>
      <c r="J42" s="12">
        <v>0</v>
      </c>
      <c r="K42" s="12">
        <f t="shared" si="38"/>
        <v>5.8</v>
      </c>
      <c r="L42" s="12">
        <f t="shared" si="39"/>
        <v>0.4</v>
      </c>
      <c r="M42" s="11">
        <f t="shared" si="40"/>
        <v>0.91662348163257812</v>
      </c>
      <c r="N42" s="11">
        <f t="shared" si="41"/>
        <v>0.9880991420958628</v>
      </c>
    </row>
    <row r="43" spans="1:14" s="35" customFormat="1" ht="15.75">
      <c r="B43" s="25">
        <v>5</v>
      </c>
      <c r="C43" s="8">
        <f t="shared" si="30"/>
        <v>139.66090225563909</v>
      </c>
      <c r="D43" s="8">
        <f t="shared" si="31"/>
        <v>175.73395126612519</v>
      </c>
      <c r="E43" s="12">
        <f t="shared" si="32"/>
        <v>151.80000000000001</v>
      </c>
      <c r="F43" s="12">
        <f t="shared" si="33"/>
        <v>178</v>
      </c>
      <c r="G43" s="12">
        <f t="shared" si="34"/>
        <v>39.6</v>
      </c>
      <c r="H43" s="12">
        <f t="shared" si="35"/>
        <v>49.8</v>
      </c>
      <c r="I43" s="12">
        <f t="shared" si="36"/>
        <v>0</v>
      </c>
      <c r="J43" s="12">
        <v>0</v>
      </c>
      <c r="K43" s="12">
        <f t="shared" si="38"/>
        <v>4.2</v>
      </c>
      <c r="L43" s="12">
        <f t="shared" si="39"/>
        <v>0.4</v>
      </c>
      <c r="M43" s="11">
        <f t="shared" si="40"/>
        <v>0.93124477861319976</v>
      </c>
      <c r="N43" s="11">
        <f t="shared" si="41"/>
        <v>0.98686096512183474</v>
      </c>
    </row>
    <row r="44" spans="1:14" s="35" customFormat="1" ht="53.25" customHeight="1">
      <c r="B44" s="87" t="s">
        <v>17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9"/>
    </row>
    <row r="45" spans="1:14" s="35" customFormat="1"/>
    <row r="46" spans="1:14" ht="15.75">
      <c r="A46" s="1"/>
      <c r="B46" s="1"/>
      <c r="C46" s="1"/>
      <c r="D46" s="1"/>
      <c r="E46" s="1"/>
      <c r="F46" s="1"/>
      <c r="G46" s="1"/>
      <c r="H46" s="1"/>
      <c r="I46" s="1"/>
    </row>
    <row r="47" spans="1:14" ht="15.75">
      <c r="A47" s="1"/>
      <c r="B47" s="1"/>
      <c r="C47" s="1"/>
      <c r="D47" s="20"/>
      <c r="E47" s="20"/>
      <c r="F47" s="1"/>
      <c r="G47" s="1"/>
      <c r="H47" s="1"/>
      <c r="I47" s="1"/>
    </row>
    <row r="48" spans="1:14" ht="15.75">
      <c r="A48" s="1"/>
      <c r="B48" s="1"/>
      <c r="C48" s="1"/>
      <c r="D48" s="1"/>
      <c r="E48" s="1"/>
      <c r="F48" s="1"/>
      <c r="G48" s="1"/>
      <c r="H48" s="1"/>
      <c r="I48" s="1"/>
    </row>
    <row r="49" spans="1:37" ht="15.75">
      <c r="A49" s="1"/>
      <c r="B49" s="1"/>
      <c r="C49" s="1"/>
      <c r="D49" s="1"/>
      <c r="E49" s="1"/>
      <c r="F49" s="1"/>
      <c r="G49" s="1"/>
      <c r="H49" s="1"/>
      <c r="I49" s="1"/>
    </row>
    <row r="50" spans="1:37" ht="15.75">
      <c r="A50" s="1"/>
      <c r="B50" s="1"/>
      <c r="C50" s="1"/>
      <c r="D50" s="1"/>
      <c r="E50" s="1"/>
      <c r="F50" s="1"/>
      <c r="G50" s="1"/>
      <c r="H50" s="1"/>
      <c r="I50" s="1"/>
    </row>
    <row r="51" spans="1:37" ht="15.75">
      <c r="A51" s="1"/>
      <c r="B51" s="1"/>
      <c r="C51" s="1"/>
      <c r="D51" s="1"/>
      <c r="E51" s="1"/>
      <c r="F51" s="1"/>
      <c r="G51" s="1"/>
      <c r="H51" s="1"/>
      <c r="I51" s="1"/>
    </row>
    <row r="52" spans="1:37" ht="15.75">
      <c r="A52" s="1"/>
      <c r="B52" s="1"/>
      <c r="C52" s="1"/>
      <c r="D52" s="1"/>
      <c r="E52" s="1"/>
      <c r="F52" s="1"/>
      <c r="G52" s="1"/>
      <c r="H52" s="1"/>
      <c r="I52" s="1"/>
    </row>
    <row r="53" spans="1:37" ht="15.75">
      <c r="A53" s="1"/>
      <c r="B53" s="1"/>
      <c r="C53" s="1"/>
      <c r="D53" s="1"/>
      <c r="E53" s="1"/>
      <c r="F53" s="1"/>
      <c r="G53" s="1"/>
      <c r="H53" s="1"/>
      <c r="I53" s="1"/>
    </row>
    <row r="54" spans="1:37" ht="15.75">
      <c r="A54" s="1"/>
      <c r="B54" s="1"/>
      <c r="C54" s="1"/>
      <c r="D54" s="1"/>
      <c r="E54" s="1"/>
      <c r="F54" s="1"/>
      <c r="G54" s="1"/>
      <c r="H54" s="1"/>
      <c r="I54" s="1"/>
    </row>
    <row r="55" spans="1:37" ht="15.75">
      <c r="A55" s="1"/>
      <c r="B55" s="1"/>
      <c r="C55" s="1"/>
      <c r="D55" s="1"/>
      <c r="E55" s="1"/>
      <c r="F55" s="1"/>
      <c r="G55" s="1"/>
      <c r="H55" s="1"/>
      <c r="I55" s="1"/>
    </row>
    <row r="56" spans="1:37" ht="15.75">
      <c r="A56" s="1"/>
      <c r="B56" s="1"/>
      <c r="C56" s="1"/>
      <c r="D56" s="1"/>
      <c r="E56" s="1"/>
      <c r="F56" s="1"/>
      <c r="G56" s="1"/>
      <c r="H56" s="1"/>
      <c r="I56" s="1"/>
    </row>
    <row r="57" spans="1:37" ht="15.75">
      <c r="A57" s="1"/>
      <c r="B57" s="1"/>
      <c r="C57" s="1"/>
      <c r="D57" s="1"/>
      <c r="E57" s="1"/>
      <c r="F57" s="1"/>
      <c r="G57" s="1"/>
      <c r="H57" s="1"/>
      <c r="I57" s="1"/>
    </row>
    <row r="58" spans="1:37" ht="15.75">
      <c r="A58" s="1"/>
      <c r="B58" s="1"/>
      <c r="C58" s="1"/>
      <c r="D58" s="1"/>
      <c r="E58" s="1"/>
      <c r="F58" s="1"/>
      <c r="G58" s="1"/>
      <c r="H58" s="1"/>
      <c r="I58" s="1"/>
    </row>
    <row r="59" spans="1:37" ht="15.75">
      <c r="A59" s="1"/>
      <c r="B59" s="1"/>
      <c r="C59" s="1"/>
      <c r="D59" s="1"/>
      <c r="E59" s="1"/>
      <c r="F59" s="1"/>
      <c r="G59" s="1"/>
      <c r="H59" s="1"/>
      <c r="I59" s="1"/>
    </row>
    <row r="60" spans="1:37" ht="15.75">
      <c r="A60" s="1"/>
      <c r="B60" s="75" t="s">
        <v>22</v>
      </c>
      <c r="C60" s="78"/>
      <c r="D60" s="78"/>
      <c r="E60" s="78"/>
      <c r="F60" s="78"/>
      <c r="G60" s="78"/>
      <c r="H60" s="78"/>
      <c r="I60" s="78"/>
      <c r="J60" s="78"/>
      <c r="K60" s="79" t="s">
        <v>57</v>
      </c>
      <c r="L60" s="79"/>
      <c r="M60" s="79"/>
      <c r="N60" s="79"/>
      <c r="O60" s="79"/>
      <c r="P60" s="79"/>
      <c r="Q60" s="79"/>
      <c r="R60" s="79"/>
      <c r="S60" s="79"/>
      <c r="T60" s="80" t="s">
        <v>24</v>
      </c>
      <c r="U60" s="75"/>
      <c r="V60" s="75"/>
      <c r="W60" s="75"/>
      <c r="X60" s="75"/>
      <c r="Y60" s="75"/>
      <c r="Z60" s="75"/>
      <c r="AA60" s="75"/>
      <c r="AB60" s="75"/>
      <c r="AC60" s="75" t="s">
        <v>25</v>
      </c>
      <c r="AD60" s="75"/>
      <c r="AE60" s="75"/>
      <c r="AF60" s="75"/>
      <c r="AG60" s="75"/>
      <c r="AH60" s="75"/>
      <c r="AI60" s="75"/>
      <c r="AJ60" s="75"/>
      <c r="AK60" s="75"/>
    </row>
    <row r="61" spans="1:37" ht="15.75">
      <c r="A61" s="1"/>
      <c r="B61" s="78"/>
      <c r="C61" s="78"/>
      <c r="D61" s="78"/>
      <c r="E61" s="78"/>
      <c r="F61" s="78"/>
      <c r="G61" s="78"/>
      <c r="H61" s="78"/>
      <c r="I61" s="78"/>
      <c r="J61" s="78"/>
      <c r="K61" s="79"/>
      <c r="L61" s="79"/>
      <c r="M61" s="79"/>
      <c r="N61" s="79"/>
      <c r="O61" s="79"/>
      <c r="P61" s="79"/>
      <c r="Q61" s="79"/>
      <c r="R61" s="79"/>
      <c r="S61" s="79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</row>
    <row r="62" spans="1:37" ht="15.75">
      <c r="A62" s="1"/>
      <c r="B62" s="78"/>
      <c r="C62" s="78"/>
      <c r="D62" s="78"/>
      <c r="E62" s="78"/>
      <c r="F62" s="78"/>
      <c r="G62" s="78"/>
      <c r="H62" s="78"/>
      <c r="I62" s="78"/>
      <c r="J62" s="78"/>
      <c r="K62" s="79"/>
      <c r="L62" s="79"/>
      <c r="M62" s="79"/>
      <c r="N62" s="79"/>
      <c r="O62" s="79"/>
      <c r="P62" s="79"/>
      <c r="Q62" s="79"/>
      <c r="R62" s="79"/>
      <c r="S62" s="79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</row>
    <row r="63" spans="1:37" ht="15.75">
      <c r="A63" s="1"/>
      <c r="B63" s="78"/>
      <c r="C63" s="78"/>
      <c r="D63" s="78"/>
      <c r="E63" s="78"/>
      <c r="F63" s="78"/>
      <c r="G63" s="78"/>
      <c r="H63" s="78"/>
      <c r="I63" s="78"/>
      <c r="J63" s="78"/>
      <c r="K63" s="79"/>
      <c r="L63" s="79"/>
      <c r="M63" s="79"/>
      <c r="N63" s="79"/>
      <c r="O63" s="79"/>
      <c r="P63" s="79"/>
      <c r="Q63" s="79"/>
      <c r="R63" s="79"/>
      <c r="S63" s="79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</row>
    <row r="64" spans="1:37" ht="15.75">
      <c r="A64" s="1"/>
      <c r="B64" s="78"/>
      <c r="C64" s="78"/>
      <c r="D64" s="78"/>
      <c r="E64" s="78"/>
      <c r="F64" s="78"/>
      <c r="G64" s="78"/>
      <c r="H64" s="78"/>
      <c r="I64" s="78"/>
      <c r="J64" s="78"/>
      <c r="K64" s="79"/>
      <c r="L64" s="79"/>
      <c r="M64" s="79"/>
      <c r="N64" s="79"/>
      <c r="O64" s="79"/>
      <c r="P64" s="79"/>
      <c r="Q64" s="79"/>
      <c r="R64" s="79"/>
      <c r="S64" s="79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</row>
    <row r="65" spans="1:37" ht="15.75">
      <c r="A65" s="1"/>
      <c r="B65" s="78"/>
      <c r="C65" s="78"/>
      <c r="D65" s="78"/>
      <c r="E65" s="78"/>
      <c r="F65" s="78"/>
      <c r="G65" s="78"/>
      <c r="H65" s="78"/>
      <c r="I65" s="78"/>
      <c r="J65" s="78"/>
      <c r="K65" s="79"/>
      <c r="L65" s="79"/>
      <c r="M65" s="79"/>
      <c r="N65" s="79"/>
      <c r="O65" s="79"/>
      <c r="P65" s="79"/>
      <c r="Q65" s="79"/>
      <c r="R65" s="79"/>
      <c r="S65" s="79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</row>
    <row r="66" spans="1:37" ht="15.75">
      <c r="A66" s="1"/>
      <c r="B66" s="78"/>
      <c r="C66" s="78"/>
      <c r="D66" s="78"/>
      <c r="E66" s="78"/>
      <c r="F66" s="78"/>
      <c r="G66" s="78"/>
      <c r="H66" s="78"/>
      <c r="I66" s="78"/>
      <c r="J66" s="78"/>
      <c r="K66" s="79"/>
      <c r="L66" s="79"/>
      <c r="M66" s="79"/>
      <c r="N66" s="79"/>
      <c r="O66" s="79"/>
      <c r="P66" s="79"/>
      <c r="Q66" s="79"/>
      <c r="R66" s="79"/>
      <c r="S66" s="79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</row>
    <row r="67" spans="1:37" ht="15.75">
      <c r="A67" s="1"/>
      <c r="B67" s="78"/>
      <c r="C67" s="78"/>
      <c r="D67" s="78"/>
      <c r="E67" s="78"/>
      <c r="F67" s="78"/>
      <c r="G67" s="78"/>
      <c r="H67" s="78"/>
      <c r="I67" s="78"/>
      <c r="J67" s="78"/>
      <c r="K67" s="79"/>
      <c r="L67" s="79"/>
      <c r="M67" s="79"/>
      <c r="N67" s="79"/>
      <c r="O67" s="79"/>
      <c r="P67" s="79"/>
      <c r="Q67" s="79"/>
      <c r="R67" s="79"/>
      <c r="S67" s="79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</row>
    <row r="68" spans="1:37" ht="15.75">
      <c r="A68" s="1"/>
      <c r="B68" s="78"/>
      <c r="C68" s="78"/>
      <c r="D68" s="78"/>
      <c r="E68" s="78"/>
      <c r="F68" s="78"/>
      <c r="G68" s="78"/>
      <c r="H68" s="78"/>
      <c r="I68" s="78"/>
      <c r="J68" s="78"/>
      <c r="K68" s="79"/>
      <c r="L68" s="79"/>
      <c r="M68" s="79"/>
      <c r="N68" s="79"/>
      <c r="O68" s="79"/>
      <c r="P68" s="79"/>
      <c r="Q68" s="79"/>
      <c r="R68" s="79"/>
      <c r="S68" s="79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</row>
  </sheetData>
  <mergeCells count="22">
    <mergeCell ref="B60:J68"/>
    <mergeCell ref="K60:S68"/>
    <mergeCell ref="T60:AB68"/>
    <mergeCell ref="AC60:AK68"/>
    <mergeCell ref="B36:N36"/>
    <mergeCell ref="C37:D37"/>
    <mergeCell ref="E37:F37"/>
    <mergeCell ref="G37:H37"/>
    <mergeCell ref="I37:J37"/>
    <mergeCell ref="K37:L37"/>
    <mergeCell ref="M37:N37"/>
    <mergeCell ref="B44:N44"/>
    <mergeCell ref="AM10:AR10"/>
    <mergeCell ref="AD10:AI10"/>
    <mergeCell ref="L10:Q10"/>
    <mergeCell ref="U10:Z10"/>
    <mergeCell ref="AM3:AR3"/>
    <mergeCell ref="C10:H10"/>
    <mergeCell ref="AD3:AI3"/>
    <mergeCell ref="L3:Q3"/>
    <mergeCell ref="U3:Z3"/>
    <mergeCell ref="C3:H3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3-7 лет</vt:lpstr>
      <vt:lpstr>8-12 лет</vt:lpstr>
      <vt:lpstr>13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2016-08-28T17:34:48Z</dcterms:modified>
</cp:coreProperties>
</file>